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05" yWindow="65521" windowWidth="14340" windowHeight="12795" activeTab="0"/>
  </bookViews>
  <sheets>
    <sheet name="лист 1" sheetId="1" r:id="rId1"/>
  </sheets>
  <definedNames>
    <definedName name="A" localSheetId="0" hidden="1">{#N/A,#N/A,TRUE,"Дох_к";#N/A,#N/A,TRUE,"Расх_к";#N/A,#N/A,TRUE,"Дох_о";#N/A,#N/A,TRUE,"Расх_о";#N/A,#N/A,TRUE,"Ст8_9";#N/A,#N/A,TRUE,"Ст_10";#N/A,#N/A,TRUE,"Ст11_15"}</definedName>
    <definedName name="A" hidden="1">{#N/A,#N/A,TRUE,"Дох_к";#N/A,#N/A,TRUE,"Расх_к";#N/A,#N/A,TRUE,"Дох_о";#N/A,#N/A,TRUE,"Расх_о";#N/A,#N/A,TRUE,"Ст8_9";#N/A,#N/A,TRUE,"Ст_10";#N/A,#N/A,TRUE,"Ст11_15"}</definedName>
    <definedName name="no" localSheetId="0">#REF!</definedName>
    <definedName name="no">#REF!</definedName>
    <definedName name="w" localSheetId="0">#REF!</definedName>
    <definedName name="w">#REF!</definedName>
    <definedName name="wrn.Проект._.бюджета._.1997г.." localSheetId="0" hidden="1">{#N/A,#N/A,TRUE,"Дох_к";#N/A,#N/A,TRUE,"Расх_к";#N/A,#N/A,TRUE,"Дох_о";#N/A,#N/A,TRUE,"Расх_о";#N/A,#N/A,TRUE,"Ст8_9";#N/A,#N/A,TRUE,"Ст_10";#N/A,#N/A,TRUE,"Ст11_15"}</definedName>
    <definedName name="wrn.Проект._.бюджета._.1997г.." hidden="1">{#N/A,#N/A,TRUE,"Дох_к";#N/A,#N/A,TRUE,"Расх_к";#N/A,#N/A,TRUE,"Дох_о";#N/A,#N/A,TRUE,"Расх_о";#N/A,#N/A,TRUE,"Ст8_9";#N/A,#N/A,TRUE,"Ст_10";#N/A,#N/A,TRUE,"Ст11_15"}</definedName>
    <definedName name="ввв" localSheetId="0" hidden="1">{#N/A,#N/A,TRUE,"Дох_к";#N/A,#N/A,TRUE,"Расх_к";#N/A,#N/A,TRUE,"Дох_о";#N/A,#N/A,TRUE,"Расх_о";#N/A,#N/A,TRUE,"Ст8_9";#N/A,#N/A,TRUE,"Ст_10";#N/A,#N/A,TRUE,"Ст11_15"}</definedName>
    <definedName name="ввв" hidden="1">{#N/A,#N/A,TRUE,"Дох_к";#N/A,#N/A,TRUE,"Расх_к";#N/A,#N/A,TRUE,"Дох_о";#N/A,#N/A,TRUE,"Расх_о";#N/A,#N/A,TRUE,"Ст8_9";#N/A,#N/A,TRUE,"Ст_10";#N/A,#N/A,TRUE,"Ст11_15"}</definedName>
    <definedName name="_xlnm.Print_Titles" localSheetId="0">'лист 1'!$4:$4</definedName>
    <definedName name="Обеспеченность" localSheetId="0" hidden="1">{#N/A,#N/A,TRUE,"Дох_к";#N/A,#N/A,TRUE,"Расх_к";#N/A,#N/A,TRUE,"Дох_о";#N/A,#N/A,TRUE,"Расх_о";#N/A,#N/A,TRUE,"Ст8_9";#N/A,#N/A,TRUE,"Ст_10";#N/A,#N/A,TRUE,"Ст11_15"}</definedName>
    <definedName name="Обеспеченность" hidden="1">{#N/A,#N/A,TRUE,"Дох_к";#N/A,#N/A,TRUE,"Расх_к";#N/A,#N/A,TRUE,"Дох_о";#N/A,#N/A,TRUE,"Расх_о";#N/A,#N/A,TRUE,"Ст8_9";#N/A,#N/A,TRUE,"Ст_10";#N/A,#N/A,TRUE,"Ст11_15"}</definedName>
    <definedName name="_xlnm.Print_Area" localSheetId="0">'лист 1'!$A$1:$I$343</definedName>
  </definedNames>
  <calcPr fullCalcOnLoad="1"/>
</workbook>
</file>

<file path=xl/sharedStrings.xml><?xml version="1.0" encoding="utf-8"?>
<sst xmlns="http://schemas.openxmlformats.org/spreadsheetml/2006/main" count="555" uniqueCount="410">
  <si>
    <t>тыс. рублей</t>
  </si>
  <si>
    <t>№ п/п</t>
  </si>
  <si>
    <t>Направление расходов</t>
  </si>
  <si>
    <t>Итого:</t>
  </si>
  <si>
    <t>ВСЕГО:</t>
  </si>
  <si>
    <t>Предложения по сокращению расходов
(2023 год)</t>
  </si>
  <si>
    <t>Предложения по увеличению расходов 
(2023 год)</t>
  </si>
  <si>
    <t>Предложения по сокращению расходов
(2024 год)</t>
  </si>
  <si>
    <t>Предложения по увеличению расходов 
(2024 год)</t>
  </si>
  <si>
    <t>Предложения по перераспределению средств в расходной части областного бюджета в 2023-2025 годах в пределах общего объема бюджетных ассигнований, 
предусмотренных главным распорядителям средств областного бюджета</t>
  </si>
  <si>
    <t>Предложения по сокращению расходов
(2025 год)</t>
  </si>
  <si>
    <t>Предложения по увеличению расходов 
(2025 год)</t>
  </si>
  <si>
    <t>Уточнение кодов бюджетной классификации</t>
  </si>
  <si>
    <t>Финансовое обеспечение долгосрочного государственного контракта, предусматривающего встречные обязательства, на поставку изделий медицинского назначения (перчаток нитриловых)</t>
  </si>
  <si>
    <t>Министерство управления финансами Самарской области
Органы исполнительной власти</t>
  </si>
  <si>
    <t>Зарезервированные бюджетные ассигнования (МУФ)</t>
  </si>
  <si>
    <t>Средства на увеличение фонда оплаты труда работникам бюджетной сферы, не относящимся к "указным" категориям</t>
  </si>
  <si>
    <t>Министерство промышленности и торговли Самарской области</t>
  </si>
  <si>
    <t>Предоставление субсидии некоммерческой организации – фонду «Государственный фонд развития промышленности Самарской области» на обеспечение уставной деятельности</t>
  </si>
  <si>
    <t>Выполнение работ по ликвидации (рекультивации) объектов накопленного вреда окружающей среде и изоляции источников накопленного вреда окружающей среде, представляющих угрозу реке Волге, в рамках мероприятия «Корректировка проектно-сметной документации проекта «Рекультивация территории бывшего открытого акционерного общества «Средневолжский завод химикатов» (г.о. Чапаевск)» с выделением 1 этапа работ «Изоляция источника химической опасности – шламоотстойника Ш2»</t>
  </si>
  <si>
    <t>Министерство здравоохранения Самарской области</t>
  </si>
  <si>
    <t>Министерство экономического развития и инвестиций Самарской области</t>
  </si>
  <si>
    <t xml:space="preserve">Предоставление субсидий местным бюджетам на реализацию мероприятий муниципальных программ развития малого и среднего предпринимательства, за исключением бюджетных инвестиций в объекты муниципальной собственности  </t>
  </si>
  <si>
    <t>Предоставление субсидий фонду «Региональный центр развития предпринимательства Самарской области» в целях реализации мероприятий, направленных на предоставление физическим лицам, заинтересованным в начале осуществления предпринимательской деятельности, начинающим и действующим субъектам малого и среднего предпринимательства комплекса услуг, направленного на вовлечение в предпринимательскую деятельность.</t>
  </si>
  <si>
    <t>В связи с необходимостью государственной регистрации договора аренды, заключенного между  ГКУ СО «ИКАСО» и фондом «Региональный центр развития предпринимательства Самарской области» в Управлении Федеральной службы государственной регистрации, кадастра и картографии по Самарской области (оплата госпошлины).</t>
  </si>
  <si>
    <t>Управление записи актов гражданского состояния Самарской области</t>
  </si>
  <si>
    <t>Министерство культуры Самарской области</t>
  </si>
  <si>
    <t xml:space="preserve">Экономия по результатам заключения контракта на «Реконструкция филиала ФКП «Российская государственная цирковая компания «Самарский государственный цирк» </t>
  </si>
  <si>
    <r>
      <t xml:space="preserve">Предоставление иных межбюджетных трансфертов муниципальным образованиям Самарской области на создание модельных библиотек
</t>
    </r>
    <r>
      <rPr>
        <b/>
        <sz val="30"/>
        <rFont val="Times New Roman"/>
        <family val="1"/>
      </rPr>
      <t>ЦСР 0450075000</t>
    </r>
  </si>
  <si>
    <t>Перераспределение средств в рамках обеспечения деятельности подведомственных учреждений</t>
  </si>
  <si>
    <r>
      <t xml:space="preserve">Государственная поддержка лучших работников сельских учреждений культуры 
</t>
    </r>
    <r>
      <rPr>
        <b/>
        <sz val="30"/>
        <rFont val="Times New Roman"/>
        <family val="1"/>
      </rPr>
      <t>ЦСР 0450075540</t>
    </r>
  </si>
  <si>
    <r>
      <t xml:space="preserve">Государственная поддержка лучших сельских учреждений культуры
</t>
    </r>
    <r>
      <rPr>
        <b/>
        <sz val="30"/>
        <rFont val="Times New Roman"/>
        <family val="1"/>
      </rPr>
      <t>ЦСР 0450075550</t>
    </r>
  </si>
  <si>
    <r>
      <t xml:space="preserve">Предоставление грантов в форме субсидий лучшим муниципальным самодеятельным коллективам народного творчества Самарской области 
</t>
    </r>
    <r>
      <rPr>
        <b/>
        <sz val="30"/>
        <rFont val="Times New Roman"/>
        <family val="1"/>
      </rPr>
      <t>ЦСР 0450068700</t>
    </r>
  </si>
  <si>
    <r>
      <t xml:space="preserve">Организация и проведение выставочных проектов ведущих федеральных музеев
</t>
    </r>
    <r>
      <rPr>
        <b/>
        <sz val="30"/>
        <rFont val="Times New Roman"/>
        <family val="1"/>
      </rPr>
      <t>ЦСР 0450069290</t>
    </r>
  </si>
  <si>
    <r>
      <t xml:space="preserve">Оцифровка книжных памятников для включения в Национальную электронную библиотеку
</t>
    </r>
    <r>
      <rPr>
        <b/>
        <sz val="30"/>
        <rFont val="Times New Roman"/>
        <family val="1"/>
      </rPr>
      <t xml:space="preserve"> ЦСР 0450066950</t>
    </r>
  </si>
  <si>
    <t xml:space="preserve">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(ремонт и капитальный ремонт автомобильных дорог)                                      </t>
  </si>
  <si>
    <t xml:space="preserve">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(Строительство автомобильной дороги общего пользования регионального значения в Самарской области Северное шосс. 5 этап, расположенной в г.о.Самара, Самарская область, Красноглинский район, мкр-н Крутые Ключи)                                                     </t>
  </si>
  <si>
    <t>Министерство транспорта и автомобильных дорог Самарской области</t>
  </si>
  <si>
    <t>Министерство строительства Самарской области</t>
  </si>
  <si>
    <t>Реконструкция ГБУЗ "Самарская областная детская инфекционная больница" по адресу: Самарская область, г. Самара, ул. Шверника, N 1 (строительство инфекционного корпуса на 100 коек в смену)"</t>
  </si>
  <si>
    <t>Проектирование и реконструкция административного здания Нефтегорской центральной районной больницы (пристрой)</t>
  </si>
  <si>
    <t>Проектирование и строительство поликлиники, Волжский район, пгт Смышляевка</t>
  </si>
  <si>
    <t>Предоставление субсидии бюджету муниципального района Волжский на проектирование и строительство физкультурно-спортивного комплекса с универсальным игровым залом (36 x 18), расположенного по адресу: Самарская область, Волжский район, пгт. Смышляевка, городское поселение Смышляевка</t>
  </si>
  <si>
    <t>Проектирование и строительство крытого футбольного манежа в г.о. Самара</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</si>
  <si>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</si>
  <si>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Предоставление социальных выплат гражданам, единственное жилое помещение которых было изъято для государственных нужд Самарской области</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</si>
  <si>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</si>
  <si>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Исполнение актов органов государственной власти</t>
  </si>
  <si>
    <t xml:space="preserve">Предоставление субсидий местным бюджетам на реализацию мероприятий по переселению граждан из аварийного жилищного фонда  </t>
  </si>
  <si>
    <t>Счётная палата Самарской области</t>
  </si>
  <si>
    <t>Министерство сельского хозяйства и продовольствия Самарской области
Министерство образования и науки Самарской области</t>
  </si>
  <si>
    <r>
      <t xml:space="preserve">Предоставление грантов на реализацию проектов, связанных с внедрением современных инновационных продуктов и технологий в сфере агропромышленного комплекса
</t>
    </r>
    <r>
      <rPr>
        <b/>
        <sz val="30"/>
        <rFont val="Times New Roman"/>
        <family val="1"/>
      </rPr>
      <t>МИНСЕЛЬХОЗ</t>
    </r>
  </si>
  <si>
    <r>
      <t xml:space="preserve">Материально-техническое оснащение общеобразовательных учреждений (приобретение основных средств)
</t>
    </r>
    <r>
      <rPr>
        <b/>
        <sz val="30"/>
        <rFont val="Times New Roman"/>
        <family val="1"/>
      </rPr>
      <t>МИНОБР</t>
    </r>
  </si>
  <si>
    <t>Министерство имущественных отношений Самарской области</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</si>
  <si>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«Санаторий «Поволжье»</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</si>
  <si>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</si>
  <si>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Предоставление субсидии ГБУ СО «Центр кадастровой оценки» в соответствии с абзацем вторым пункта 1 статьи 78.1 Бюджетного кодекса Российской Федерации в целях приобретения основных средств</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</si>
  <si>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</si>
  <si>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технической инвентаризации"</t>
  </si>
  <si>
    <t>Исполнение судебных актов (органы государственной власти (государственные органы))</t>
  </si>
  <si>
    <t>Резервный фонд Правительства Самарской области (МУФ)</t>
  </si>
  <si>
    <t>Обеспечение деятельности государственного казенного учреждения Самарской области «Служба эксплуатации зданий и транспортного обеспечения»</t>
  </si>
  <si>
    <t>Предоставление субсидий на поддержку уставной деятельности некоммерческих организаций, в том числе на реализацию мероприятий по укреплению социально-культурных и иных связей Самарской области с г. Москвой</t>
  </si>
  <si>
    <t>Министерство лесного хозяйства, охраны окружающей среды и природопользования Самарской области</t>
  </si>
  <si>
    <t>Проектирование капитального ремонта переливной плотины на р. Большой Иргиз у с. Пестравка Пестравского района Самарской области</t>
  </si>
  <si>
    <t>Предоставление субсидий ГБУ СО «Самаралес» на выполнение государственного задания (ФБ)</t>
  </si>
  <si>
    <t>Реализация мероприятий в сфере лесного хозяйства, за исключением расходов на содержание государственных учреждений (ФБ)</t>
  </si>
  <si>
    <t>Министерство труда, занятости и миграционной политики Самарской области</t>
  </si>
  <si>
    <t>Реализация дополнительных мероприятий в сфере занятости</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</si>
  <si>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</si>
  <si>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Проект региональной программы "Содействие занятости молодежи Самарской области на 2023 - 2030 годы"</t>
  </si>
  <si>
    <t>Оказание единовременной финансовой помощи на обустройство участникам государственной программы и членам их семей</t>
  </si>
  <si>
    <r>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t>
    </r>
    <r>
      <rPr>
        <i/>
        <sz val="30"/>
        <rFont val="Times New Roman"/>
        <family val="1"/>
      </rPr>
      <t xml:space="preserve"> в рамках национальных проектов</t>
    </r>
  </si>
  <si>
    <r>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t>
    </r>
    <r>
      <rPr>
        <i/>
        <sz val="30"/>
        <rFont val="Times New Roman"/>
        <family val="1"/>
      </rPr>
      <t xml:space="preserve"> </t>
    </r>
  </si>
  <si>
    <t>Управление государственной охраны объектов культурного наследия Самарской области</t>
  </si>
  <si>
    <t>Министерство управления финансами Самарской области
Департамент по вопросам общественной безопасности Самарской области</t>
  </si>
  <si>
    <t>Сокращение нераспределенного остатка средств резервного фонда (ППСО от 08.12.2021 № 972)</t>
  </si>
  <si>
    <t>Предоставление субсидии федеральному бюджету из бюджета Самарской области на материально-техническое обеспечение деятельности полиции</t>
  </si>
  <si>
    <t xml:space="preserve">Министерство образования и науки Самарской области </t>
  </si>
  <si>
    <t>Дошкольное образование</t>
  </si>
  <si>
    <t>Уточнение комплектования образовательных организаций</t>
  </si>
  <si>
    <t>Общее образование (бюджетные и автономные учреждения)</t>
  </si>
  <si>
    <t>Дополнительное образование детей</t>
  </si>
  <si>
    <t>Учреждения среднего профессионального образования</t>
  </si>
  <si>
    <t>Учреждения осуществляющие профессиональную подготовку, переподготовку и повышение квалификации</t>
  </si>
  <si>
    <t>Субвенции на дошкольное образование</t>
  </si>
  <si>
    <t>Субвенции на общее и дополнительное образование</t>
  </si>
  <si>
    <t>Ежемесячные денежные выплаты в размере 5 000 рублей на ставку заработной платы педагогическим работникам дошкольного образования</t>
  </si>
  <si>
    <t xml:space="preserve">Ежемесячное вознаграждение за выполнение функций классного руководителя </t>
  </si>
  <si>
    <t>Обеспечение стипендиями в учреждениях среднего профессионального образования</t>
  </si>
  <si>
    <t>Гранты в форме субсидий некоммерческим организациям,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в соответствии с контрольными цифрами приема</t>
  </si>
  <si>
    <t>Двухразовое питание учащихся с ограниченными возможностями здоровья, не проживающих в образовательных учреждениях</t>
  </si>
  <si>
    <t>Объем средств определяется исходя из фактической численности учащихся</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</si>
  <si>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</si>
  <si>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Уточнение объемов средств на реализацию мероприятия между типами образовательных учреждений (государственными и муниципальными)</t>
  </si>
  <si>
    <t>Предоставление субсидий автономной некоммерческой организации дошкольного образования «Планета детства «Лада» на финансовое обеспечение деятельности</t>
  </si>
  <si>
    <t>Проведение мероприятий в области образования с участием Губернатора Самарской области</t>
  </si>
  <si>
    <t>Оплата целевого обучения по образовательным программам высшего образования за счет средств бюджета Самарской области</t>
  </si>
  <si>
    <t>Проведение капитального ремонта Дома ученых по адресу г.о. Самара, пер.Студенческий, 3а</t>
  </si>
  <si>
    <t xml:space="preserve">Финансирование проекта Тольяттинского государственного университета «Formula Student» </t>
  </si>
  <si>
    <t xml:space="preserve">Софинансирование проекта «Создание и развитие Поволжского дизайн-центра микроэлектроники» на базе Самарского государственного технического университета </t>
  </si>
  <si>
    <t>Подарки детям к 1 сентября</t>
  </si>
  <si>
    <t>Приобретение учебников федерального комплекта</t>
  </si>
  <si>
    <t>Обеспечение одноразовым бесплатным горячим питанием обучающихся 5 - 11 классов, один из родителей (законных представителей) которых относится к категории лиц, принимающих участие в специальной военной операции</t>
  </si>
  <si>
    <t>Передача муниципальной школы-интерната № 1 г.о. Самара в областную собственность (без имущества)</t>
  </si>
  <si>
    <t>Приобретение учебного пособия на английском языке «Samara Files» (Part 2) для обучающихся 7-9 классов (продолжение учебного пособия «Samara Files» (Part 1) для обучающихся 5-6 классов)</t>
  </si>
  <si>
    <t>Приобретение новой редакция учебных пособий по истории Самарского края</t>
  </si>
  <si>
    <t>Предоставление грантов в форме субсидий ФГАОУ ВО «Самарский национальный исследовательский университет имени академика С.П. Королева»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</si>
  <si>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Предоставление субсидии г.о. Самара на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t>
  </si>
  <si>
    <t>Учебное пособие "Основы педагогики и психологии" для обучающихся в педклассах</t>
  </si>
  <si>
    <t>Департамент (представительство Самарской области) по взаимодействию с федеральными органами государственной власти</t>
  </si>
  <si>
    <t>средства дорожного фонда:</t>
  </si>
  <si>
    <t>Реконструкция а/д Кинель-Черкассы-Прокопенки км 4+200 - км 4+700 (замена моста на водопропускную трубу)</t>
  </si>
  <si>
    <t>Реконструкция автодороги, ул. Ново-Садовая</t>
  </si>
  <si>
    <r>
      <t xml:space="preserve">Реконструкция автодороги </t>
    </r>
    <r>
      <rPr>
        <sz val="28"/>
        <color indexed="8"/>
        <rFont val="Times New Roman"/>
        <family val="1"/>
      </rPr>
      <t>"Кинель - Богатое - Борское"</t>
    </r>
  </si>
  <si>
    <t>Строительство - Северное шоссе, 5 этап</t>
  </si>
  <si>
    <t>Необходимость обеспечения проектной документацией объектов БКД</t>
  </si>
  <si>
    <t>Удорожание по экспертизе в связи с увеличением цен на строительные ресурсы</t>
  </si>
  <si>
    <t>Высвобождение средств ОБ в связи  привлечением средств ФБ</t>
  </si>
  <si>
    <r>
      <rPr>
        <b/>
        <sz val="30"/>
        <rFont val="Times New Roman"/>
        <family val="1"/>
      </rPr>
      <t xml:space="preserve">Капитальный ремонт и ремонт </t>
    </r>
    <r>
      <rPr>
        <sz val="30"/>
        <rFont val="Times New Roman"/>
        <family val="1"/>
      </rPr>
      <t xml:space="preserve">автомобильных дорог общего пользования регионального или межмуниципального значения Самарской области
</t>
    </r>
  </si>
  <si>
    <r>
      <rPr>
        <b/>
        <sz val="30"/>
        <rFont val="Times New Roman"/>
        <family val="1"/>
      </rPr>
      <t xml:space="preserve">ПИР на капитальный ремонт и ремонт </t>
    </r>
    <r>
      <rPr>
        <sz val="30"/>
        <rFont val="Times New Roman"/>
        <family val="1"/>
      </rPr>
      <t xml:space="preserve">автомобильных дорог общего пользования регионального или межмуниципального значения Самарской области
</t>
    </r>
  </si>
  <si>
    <r>
      <rPr>
        <b/>
        <sz val="30"/>
        <rFont val="Times New Roman"/>
        <family val="1"/>
      </rPr>
      <t>Строительство и реконструкция</t>
    </r>
    <r>
      <rPr>
        <sz val="30"/>
        <rFont val="Times New Roman"/>
        <family val="1"/>
      </rPr>
      <t xml:space="preserve"> автомобильных дорог общего пользования регионального или межмуниципального значения Самарской области, в том числе </t>
    </r>
    <r>
      <rPr>
        <b/>
        <sz val="30"/>
        <rFont val="Times New Roman"/>
        <family val="1"/>
      </rPr>
      <t>в рамках БКД</t>
    </r>
    <r>
      <rPr>
        <sz val="30"/>
        <rFont val="Times New Roman"/>
        <family val="1"/>
      </rPr>
      <t xml:space="preserve">
</t>
    </r>
  </si>
  <si>
    <t>в том числе:</t>
  </si>
  <si>
    <t xml:space="preserve">Обеспечение выполнение функций государственного казенного учреждения «Управление автомобильными дорогами Самарской области»                                                             </t>
  </si>
  <si>
    <t>Министерство строительства Самарской области
Министерство образования и науки Самарской области</t>
  </si>
  <si>
    <r>
      <t xml:space="preserve">Предоставление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педагогическим работникам государственных и муниципальных образовательных организаций, расположенных в сельских населенных пунктах и поселках городского типа, при приобретении (строительстве) в том числе на вторичном рынке жилья жилого помещения, расположенного в сельском населенном пункте или поселке городского типа на территории Самарской области </t>
    </r>
    <r>
      <rPr>
        <b/>
        <u val="single"/>
        <sz val="30"/>
        <rFont val="Times New Roman"/>
        <family val="1"/>
      </rPr>
      <t>МИНОБР</t>
    </r>
  </si>
  <si>
    <r>
      <t>Предоставление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r>
    <r>
      <rPr>
        <b/>
        <sz val="30"/>
        <rFont val="Times New Roman"/>
        <family val="1"/>
      </rPr>
      <t xml:space="preserve"> </t>
    </r>
    <r>
      <rPr>
        <b/>
        <u val="single"/>
        <sz val="30"/>
        <rFont val="Times New Roman"/>
        <family val="1"/>
      </rPr>
      <t>МИНОБР</t>
    </r>
  </si>
  <si>
    <t>Премии Губернатора Самарской области наставникам (тренерам), подготовившим победителей и призеров олимпиад и конкурсов профессионального мастерства</t>
  </si>
  <si>
    <t>Премии Губернатора Самарской области победителям и призерам олимпиад и конкурсов профессионального мастерства</t>
  </si>
  <si>
    <t xml:space="preserve">Проведение на территории Самарской области Всероссийского форума, посвященного актуальным задачам развития высшего образования и науки  </t>
  </si>
  <si>
    <t>Министерство строительства Самарской области
Министерство здравоохранения Самарской области</t>
  </si>
  <si>
    <t>Капитальный ремонт и ремонт автомобильных дорог общего пользования регионального или межмуниципального значения Самарской области</t>
  </si>
  <si>
    <t>Экономия по факту выполненных работ (техготовность объекта на 31.12.2022 99%)</t>
  </si>
  <si>
    <t>Министерство управления финансами Самарской области</t>
  </si>
  <si>
    <t>Зарезервированные бюджетные ассигнования на финансовое обеспечение реализации мероприятий указов Президента Российской Федерации от 7 мая 2018 года № 204 «О национальных целях и стратегических задачах развития Российской Федерации на период до 2024 года» и от 21 июля 2020 года № 474 «О национальных целях развития Российской Федерации на период до 2030 года»</t>
  </si>
  <si>
    <t>В целях консолидации средств в Резервном фонде Правительства Самарской области</t>
  </si>
  <si>
    <t>Итого по ГРБС</t>
  </si>
  <si>
    <t>Дотации местным бюджетам на поддержку мер по обеспечению сбалансированности местных бюджетов</t>
  </si>
  <si>
    <t>Резервный фонд Губернатора Самарской области</t>
  </si>
  <si>
    <t>Зарезервированные бюджетные ассигнования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новой коронавирусной инфекции, а также на иные цели, определенные Губернатором Самарской области и (или) Правительством Самарской области</t>
  </si>
  <si>
    <t>Резервный фонд Правительства Самарской области</t>
  </si>
  <si>
    <t>Предоставление в 2023 году иных межбюджетных трансфертов из областного бюджета местным бюджетам на предоставление социальных выплат отдельным категориям молодых семей - участникам подпрограммы «Молодой семье - доступное жилье» до 2024 года государственной программы Самарской области «Развитие жилищного строительства в Самарской области» до 2024 года</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</si>
  <si>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</si>
  <si>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Предоставление иных межбюджетных трансфертов из областного бюджета бюджетам муниципальных образований Самарской области на завершение этапов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</si>
  <si>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</si>
  <si>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Проектирование и строительство жилого корпуса государственного бюджетного учреждения Самарской области «Южный пансионат для ветеранов труда (дом-интернат для престарелых и инвалидов)» (Высокинское отделение)</t>
  </si>
  <si>
    <t>Проектирование и строительство реабилитационного центра для детей с ограниченными возможностями в квартале № 72 городского округа Новокуйбышевск</t>
  </si>
  <si>
    <t>Восстановление неиспользованного остатка 2022 года.</t>
  </si>
  <si>
    <t>Предоставление субсидий из бюджета Самарской области акционерному обществу «ДОМ.РФ» 
на финансовое обеспечение затрат в связи с возмещением недополученных доходов кредитных организаций по ипотечным кредитам (займам), предоставленным гражданам на приобретение (строительство) жилья на условиях льготного ипотечного кредитования со сниженной процентной ставкой</t>
  </si>
  <si>
    <t>Проведение капитального ремонта государственных и муниципальных образовательных учреждений, а также обеспечение требований пожарной безопасности</t>
  </si>
  <si>
    <t>Организация и обеспечение лекарственными препаратами, специализированными продуктами лечебного питания для детей, медицинскими изделиями</t>
  </si>
  <si>
    <t>Осуществление специальной социальной выплаты отдельным категориям медицинских работников, оказывающих не входящую в базовую программу ОМС скорую медицинскую помощь, первичную медико-санитарную помощь гражданам, включая диспансерное наблюдение граждан по основному заболеванию (состоянию)</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</si>
  <si>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</si>
  <si>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Оказание высокотехнологичной помощи населению Самарской области</t>
  </si>
  <si>
    <t>Министерство сельского хозяйства и продовольствия Самарской области</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</si>
  <si>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</si>
  <si>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Развитие семейных животноводческих ферм</t>
  </si>
  <si>
    <t>Итого по ГРБС:</t>
  </si>
  <si>
    <r>
      <t xml:space="preserve">Переучет прочих обязательств  2022 года (госконтрактов и соглашений), которые не поставлены на учет (авторский надзор, изъятие зем.уч., затраты заказчика)                                                                                                                                     
</t>
    </r>
  </si>
  <si>
    <r>
      <rPr>
        <b/>
        <sz val="30"/>
        <rFont val="Times New Roman"/>
        <family val="1"/>
      </rPr>
      <t>Содержание</t>
    </r>
    <r>
      <rPr>
        <sz val="30"/>
        <rFont val="Times New Roman"/>
        <family val="1"/>
      </rPr>
      <t xml:space="preserve"> автомобильных дорог общего пользования регионального или межмуниципального значения Самарской области </t>
    </r>
    <r>
      <rPr>
        <i/>
        <sz val="30"/>
        <rFont val="Times New Roman"/>
        <family val="1"/>
      </rPr>
      <t>(ВР 244)</t>
    </r>
  </si>
  <si>
    <r>
      <rPr>
        <b/>
        <sz val="30"/>
        <rFont val="Times New Roman"/>
        <family val="1"/>
      </rPr>
      <t xml:space="preserve">Государственная регистрация земель </t>
    </r>
    <r>
      <rPr>
        <sz val="30"/>
        <rFont val="Times New Roman"/>
        <family val="1"/>
      </rPr>
      <t>под существующей сетью а/д общего пользования Самарской области</t>
    </r>
    <r>
      <rPr>
        <i/>
        <sz val="30"/>
        <rFont val="Times New Roman"/>
        <family val="1"/>
      </rPr>
      <t xml:space="preserve"> (ВР </t>
    </r>
    <r>
      <rPr>
        <sz val="30"/>
        <rFont val="Times New Roman"/>
        <family val="1"/>
      </rPr>
      <t>244)</t>
    </r>
  </si>
  <si>
    <r>
      <rPr>
        <b/>
        <sz val="30"/>
        <rFont val="Times New Roman"/>
        <family val="1"/>
      </rPr>
      <t>Размер возмещения</t>
    </r>
    <r>
      <rPr>
        <sz val="30"/>
        <rFont val="Times New Roman"/>
        <family val="1"/>
      </rPr>
      <t xml:space="preserve"> по а/д общего пользования регионального под которыми изымаются для нужд Самарской области по основаниям, предусмотренным ч.4 ст.26 ФЗ от 31.12.2014 № 499-ФЗ</t>
    </r>
    <r>
      <rPr>
        <i/>
        <sz val="30"/>
        <rFont val="Times New Roman"/>
        <family val="1"/>
      </rPr>
      <t xml:space="preserve"> (ВР 412)</t>
    </r>
  </si>
  <si>
    <r>
      <rPr>
        <b/>
        <sz val="30"/>
        <rFont val="Times New Roman"/>
        <family val="1"/>
      </rPr>
      <t>Оплата земельного налога</t>
    </r>
    <r>
      <rPr>
        <sz val="30"/>
        <rFont val="Times New Roman"/>
        <family val="1"/>
      </rPr>
      <t xml:space="preserve"> и                                                                                                                                                        выплата денежных требований по судебным спорам </t>
    </r>
    <r>
      <rPr>
        <i/>
        <sz val="30"/>
        <rFont val="Times New Roman"/>
        <family val="1"/>
      </rPr>
      <t>(ВР 851)</t>
    </r>
  </si>
  <si>
    <r>
      <t xml:space="preserve">Дополнительное финансирование на уплату земельного налога в 2023 году. </t>
    </r>
    <r>
      <rPr>
        <i/>
        <sz val="30"/>
        <rFont val="Times New Roman"/>
        <family val="1"/>
      </rPr>
      <t>(В 2022 год кассовые расходы по данному направлению составили 103 433,6 тыс. рублей).</t>
    </r>
  </si>
  <si>
    <r>
      <rPr>
        <b/>
        <sz val="30"/>
        <rFont val="Times New Roman"/>
        <family val="1"/>
      </rPr>
      <t>ПИР на строительство и реконструкцию</t>
    </r>
    <r>
      <rPr>
        <sz val="30"/>
        <rFont val="Times New Roman"/>
        <family val="1"/>
      </rPr>
      <t xml:space="preserve"> автомобильных дорог общего пользования Самарской области  </t>
    </r>
    <r>
      <rPr>
        <i/>
        <sz val="30"/>
        <rFont val="Times New Roman"/>
        <family val="1"/>
      </rPr>
      <t>(ВР 414)</t>
    </r>
  </si>
  <si>
    <r>
      <t>Средства планируется направить на:</t>
    </r>
    <r>
      <rPr>
        <b/>
        <sz val="30"/>
        <rFont val="Times New Roman"/>
        <family val="1"/>
      </rPr>
      <t xml:space="preserve">
750,0 тыс. рублей</t>
    </r>
    <r>
      <rPr>
        <sz val="30"/>
        <rFont val="Times New Roman"/>
        <family val="1"/>
      </rPr>
      <t xml:space="preserve"> - переучет госконтрактов 2022 года и соглашений, которые не поставлены на учет
</t>
    </r>
    <r>
      <rPr>
        <b/>
        <sz val="30"/>
        <rFont val="Times New Roman"/>
        <family val="1"/>
      </rPr>
      <t xml:space="preserve">19 667,6 тыс. рублей </t>
    </r>
    <r>
      <rPr>
        <sz val="30"/>
        <rFont val="Times New Roman"/>
        <family val="1"/>
      </rPr>
      <t>- дополнительное финансирование новых объектов проектирования.</t>
    </r>
  </si>
  <si>
    <t>Средства планируется направить на:                                                                                                                                                                                    
4 407,4 тыс. рублей - индексация с 01.01.2023 ФОТ на 6,3% сотрудников в соответствии с ППСО от 21.12.2022 № 1199;
2 661,1тыс. рублей - потребность в доп. финансировании на содержание автоматических пунктов весогабаритного контроля</t>
  </si>
  <si>
    <r>
      <t xml:space="preserve">Субсидии местным бюджетам на осуществление дорожной деятельности </t>
    </r>
    <r>
      <rPr>
        <i/>
        <sz val="30"/>
        <color indexed="8"/>
        <rFont val="Times New Roman"/>
        <family val="1"/>
      </rPr>
      <t>(ВР 521, 522)</t>
    </r>
  </si>
  <si>
    <r>
      <t xml:space="preserve">Строительство и реконструкция автомобильных дорог общего пользования регионального или межмуниципального значения Самарской области </t>
    </r>
    <r>
      <rPr>
        <i/>
        <sz val="28"/>
        <rFont val="Times New Roman"/>
        <family val="1"/>
      </rPr>
      <t>(ВР 414)</t>
    </r>
  </si>
  <si>
    <t xml:space="preserve">Увеличение расходов на приобретение продуктов на лечебное питание больных, находящихся на круглосуточном лечении </t>
  </si>
  <si>
    <t>Увеличение объемов государственного задания по оказанию паллиативной медицинской помощи</t>
  </si>
  <si>
    <t>Расходы на фонд оплаты труда медицинских работников, осуществляющих деятельность в системе ОМС</t>
  </si>
  <si>
    <t>Проведение кадастровых работ в отношении земельных участков и объектов капитального строительства</t>
  </si>
  <si>
    <t xml:space="preserve">Предоставление из областного бюджета субсидии бюджету муниципального района Ставропольский Самарской области на проведение комплексных кадастровых работ в 2022 году в целях софинансирования расходного обязательства муниципального образования </t>
  </si>
  <si>
    <t xml:space="preserve">Предоставление из областного бюджета субсидии бюджету городского округа Отрадный  Самарской области на проведение комплексных кадастровых работ в 2022 году в целях софинансирования расходного обязательства муниципального образования </t>
  </si>
  <si>
    <t xml:space="preserve">Предоставление из областного бюджета субсидии бюджету городского округа Самара  Самарской области на проведение комплексных кадастровых работ в 2022 году в целях софинансирования расходного обязательства муниципального образования </t>
  </si>
  <si>
    <t>Переучет бюджетных ассигнований 2022 года</t>
  </si>
  <si>
    <t xml:space="preserve">Разработка технико-экономического обоснования проекта по созданию на территории Самарской области узлового мультимодального транспортно-логистического центра                                                                               </t>
  </si>
  <si>
    <t xml:space="preserve">Выполнение проектно-изыскательских работ на разработку проектной документации в целях строительства транспортно-пересадочного узла «Липяги» в г.о. Новокуйбышевск                                                     </t>
  </si>
  <si>
    <t xml:space="preserve">Выполнение проектно-изыскательских работ на разработку проектной документации в целях строительства транспортно-пересадочного узла «Пятилетка» в г.о.Самара                                                                        </t>
  </si>
  <si>
    <t xml:space="preserve">Выполнение проектно-изыскательских работ на разработку проектной документации в целях строительства транспортно-пересадочного узла «Ягодное» в г.о.Самара                                                 </t>
  </si>
  <si>
    <t xml:space="preserve">Предоставление иных межбюджетных трансфертов бюджету г.о.Самара Самарской области для организации регулярных перевозок автомобильным транспортом по муниципальным маршрутам регулярных перевозок по регулируемым тарифам с низким пассажиропотоком                                                                  </t>
  </si>
  <si>
    <t xml:space="preserve">Предоставление субсидий бюджету г.о.Самара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                                                                                       </t>
  </si>
  <si>
    <t>Обеспечение выполнение функций государственного казенного учреждения «Управление автомобильными дорогами Самарской области»</t>
  </si>
  <si>
    <t>Содержание автомобильных дорог общего пользования регионального или межмуниципального значения Самарской области</t>
  </si>
  <si>
    <t>ПИР на капитальный ремонт и ремонт автомобильных дорог общего пользования регионального или межмуниципального значения Самарской области</t>
  </si>
  <si>
    <t>ПИР на строительство, реконструкцию  автомобильных дорог общего пользования регионального или межмуниципального значения Самарской области</t>
  </si>
  <si>
    <t xml:space="preserve">Строительство и реконструкция автомобильных дорог общего пользования регионального или межмуниципального значения Самарской области </t>
  </si>
  <si>
    <t>Субсидии в целях приобретения медицинского и иного оборудования, мебели, инвентаря, инструментария и программных продуктов</t>
  </si>
  <si>
    <t>Субсидии в целях обеспечения пациентов лекарственными препаратами, в том числе  в целях исполнения судебных решений</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</si>
  <si>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части создания, развития, модернизации, 
внедрения, сопровождения и обеспечения информационной безопасности медицинских 
информационных систем, включая централизованные)</t>
  </si>
  <si>
    <t>Субсидии в целях проведения мероприятий по обеспечению пожарной безопасности</t>
  </si>
  <si>
    <t>Субсидии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t>
  </si>
  <si>
    <t xml:space="preserve">Субсидии на капитальный ремонт лифтового оборудования </t>
  </si>
  <si>
    <t>Субсидии на проведение капитального ремонта в рамках региональной программы модернизации первичного звена здравоохранения</t>
  </si>
  <si>
    <t>Оснащение оборудованием региональных сосудистых центров и первичных сосудистых отделений (в рамках национальных проектов)</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</si>
  <si>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инвентарём, мебелью и мягким инвентарем</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</si>
  <si>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</si>
  <si>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Приобретение оборудования для выявления состояния опьянения в результате употребления наркотических средств, психотропных или иных вызывающих опьянение веществ</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</si>
  <si>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</si>
  <si>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Предоставление субсидий государственным бюджетным профессиональным образовательным учреждениям Самарской области на оказание государственной поддержки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государственной программы Российской Федерации «Развитие образования»</t>
  </si>
  <si>
    <t>Укрепление материально-технической базы учреждений, осуществляющих деятельность по вовлечению различных категорий молодежи в процессы социально-экономического, общественно-политического и социокультурного развития Самарской области</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</si>
  <si>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</si>
  <si>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Подготовка документации по планировке территории и корректировка проектной документации по объекту: Проектирование берегоукрепления Саратовского водохранилища у с. Рождествено Волжского района Самарской области (1 этап строительства)</t>
  </si>
  <si>
    <t>Обеспечение деятельности ГКУ "Управление капитального строительства Самарской области"</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</si>
  <si>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реализация мероприятий по сохранности и содержанию движимого имущества, проведение независимой экспертной оценки движимого имущества, находящегося на балансе государственного казенного учреждения Самарской области «Управление капитального строительства», для определения его работоспособности, возможности использования, текущей стоимости, потребности в средствах на восстановление в случае необходимости,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 а также осуществление мероприятий, необходимых для последующей передачи объектов капитального строительства</t>
  </si>
  <si>
    <t>Проектирование и реконструкция территории загородного парка</t>
  </si>
  <si>
    <t>Проектирование и реконструкция набережной Автозаводского района городского округа Тольятти (1, 2, 3 этап)</t>
  </si>
  <si>
    <t>Школа на 450 учащихся в с. Тимофеевка Ставропольского района Самарской области</t>
  </si>
  <si>
    <t>Предоставление из областного бюджета местным бюджетам субсидий в целях софинансирования расходных обязательств муниципальных образований  по строительству объекта «Общеобразовательная школа на 1500 мест, Самарская область, г. Сызрань, ул. К. Маркса»</t>
  </si>
  <si>
    <t>Предоставление субсидии бюджету муниципального района Красноярский на строительство физкультурно-оздоровительного комплекса с бассейном в с. Красный Яр, Красноярского района Самарской области</t>
  </si>
  <si>
    <t>Предоставление субсидии бюджету городского округа Самара на строительство плавательного бассейна на территории Куйбышевского района г. Самара</t>
  </si>
  <si>
    <t>Предоставление субсидий из областного бюджета бюджету г.о. Самара в целях софинансирования расходных обязательств по реконструкции здания по адресу: г. Самара, Октябрьский район, ул. Советской Армии, д. 251, корп. 8 (детское оздоровительное учреждение «Волжанка»)</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</si>
  <si>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</si>
  <si>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договоров о развитии застроенных территорий, а также проживающих в аварийном жилищном фонде на территории Самарской области, признанным таковым до 01.01.2012, в том числе на переселение граждан, которые не были расселены в процессе реализации областных адресных программ по переселению граждан из аварийного жилищного фонда на территории Самаркой области, признанного таковым до 01.01.2012</t>
  </si>
  <si>
    <t>Проектирование и строительство лыжероллерной трассы для учебно-спортивного центра «Чайка» в муниципальном районе Волжский</t>
  </si>
  <si>
    <t>Проектирование и строительство универсального спортивного комплекса, расположенного по адресу: Самарская область, Волжский район, сельское поселение Черноречье, микрорайон "Южный город" (центр настольного тенниса)</t>
  </si>
  <si>
    <t>Проектирование и строительство реабилитационного центра для детей с ограниченными возможностями в квартале №72 г.о.Новокуйбышевск</t>
  </si>
  <si>
    <t>Проектирование и строительство (реконструкция) поликлиники в г.о. Кинель Самарской области</t>
  </si>
  <si>
    <t>Поликлиника на 700 посещений в смену в пос. "Волгарь" Куйбышевского района г. Самара</t>
  </si>
  <si>
    <t>Проектирование и строительство поликлиники в сельском поселении Подстепки Ставропольского района Самарской области</t>
  </si>
  <si>
    <t>Проектирование, реставрация с приспособлением под поликлинику объекта культурного наследия регионального значения «Больница общества «Красного Креста», г. Самара, ул. Буянова, 11/ул. Льва Толстого, 136</t>
  </si>
  <si>
    <t>Проектирование и строительство детского отделения № 5 Самарской психиатрической больницы в Промышленном районе г.Самары по адресу: ул.Воронежская, д.11а</t>
  </si>
  <si>
    <t>Проектирование и строительство приемно-диагностического корпуса в ГБУЗ «Самарская городская клиническая больница № 1 имени Н.И.Пирогова»</t>
  </si>
  <si>
    <t>Проектирование и реконструкция поликлиники Самарской областной клинической больницы № 2 по адресу: г.Самара, ул.Л.Толстого, д.59</t>
  </si>
  <si>
    <t>Проектирование и реконструкция здания Самарского театра юного зрителя "СамАрт", III пусковой комплекс</t>
  </si>
  <si>
    <t>Проектирование, реставрация и приспособление для современного использования здания ГБУК «Самарский академический театр драмы имени М.Горького», расположенного по адресу: г. Самара, площадь Чапаева, д. 1</t>
  </si>
  <si>
    <t>Корректировка проектно-сметной документации и строительство здания театра-студии "Грань" в г.о. Новокуйбышевск</t>
  </si>
  <si>
    <t>Проектирование и строительство (реконструкция) водопроводной сети, расположенной на территории Самарской области (г.о. Самара, г.о. Новокуйбышевск, Волжский район)</t>
  </si>
  <si>
    <t>Проектирование и строительство очистных сооружений «Постников овраг» и сборных коллекторов дождевой канализации в г.о. Самара Самарской области, проектно-изыскательские работы</t>
  </si>
  <si>
    <t>Проектирование и строительство метрополитена в городском округе Самара</t>
  </si>
  <si>
    <t>Предоставление субсидии государственным учреждениям Самарской области, подведомственным министерству спорта Самарской области, на мероприятия по обеспечению антитеррористической защищенности спортивных объектов</t>
  </si>
  <si>
    <t>Закупка и монтаж оборудования для создания "умных" спортивных площадок</t>
  </si>
  <si>
    <t>Департамент информационных технологий и связи Самарской области</t>
  </si>
  <si>
    <t xml:space="preserve">Предоставление субсидии ГБУ СО "Региональный центр телекоммуникаций" на создание и развитие региональной автоматизированной системы централизованного оповещения и комплексной системы экстренного оповещения населения (в том числе разработку проектной и рабочей документации). </t>
  </si>
  <si>
    <t>Предоставление субсидии ГБУ СО "Цифровой регион" на развитие средств информационной безопасности инфраструктуры электронного правительства в Самарской области</t>
  </si>
  <si>
    <t>Министерство энергетики и жилищно-коммунального хозяйства Самарской области</t>
  </si>
  <si>
    <t>Техническое перевооружение водопроводной линии к жилым домам по адресу: Самарская область, г.о. Жигулевск, ул. Радужная, д. 6 – 26, 7 – 17, 28 – 44, ул. Миндальная, д. 5 – 31, 33 – 49 мкр. В-2</t>
  </si>
  <si>
    <t>Корректировка проекта по объекту «Проектирование и строительство водозабора, НФС и водопровода в с. Августовка муниципального района Большечерниговский (водопроводные сети)»</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</si>
  <si>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 (с.п.Рождествено)</t>
  </si>
  <si>
    <t xml:space="preserve">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 (м.р.Большечерниговский, Сергиевский, Хворостянский) </t>
  </si>
  <si>
    <t>Разработка проектно-сметной документации площадки сезонного накопления твердых коммунальных отходов в с.Рождествено</t>
  </si>
  <si>
    <t>Дорожный фонд Самарской области</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</si>
  <si>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</si>
  <si>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Департамент управления делами Губернатора Самарской области и Правительства Самарской области</t>
  </si>
  <si>
    <t>Обеспечение деятельности государственного казенного учреждения Самарской области «Служба эксплуатации зданий и сооружений»</t>
  </si>
  <si>
    <t>Обеспечение деятельности государственного казенного учреждения Самарской области «Служба транспортного обеспечения»</t>
  </si>
  <si>
    <t>Развитие автоматизированной информационной системы документооборота и делопроизводства Правительства Самарской области</t>
  </si>
  <si>
    <t>Подготовка и проведение мероприятий, посвящённых праздничным дням, памятным датам, профессиональным праздникам и иным значимым событиям</t>
  </si>
  <si>
    <t>Главное управление организации торгов Самарской области</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</si>
  <si>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</si>
  <si>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Департамент по вопросам общественной безопасности Самарской области</t>
  </si>
  <si>
    <t xml:space="preserve">Укрепление материально-технической базы противопожарной службы Самарской области </t>
  </si>
  <si>
    <t>Проектирование, строительство и материально-техническое оснащение пожарного депо в с. Спасское в м.р.Приволжский</t>
  </si>
  <si>
    <t>Проектирование, строительство и материально-техническое оснащение пожарного депо на 4 машино-выезда и ПТЦ в м.р. Волжский</t>
  </si>
  <si>
    <t>Министерство туризма Самарской области</t>
  </si>
  <si>
    <t xml:space="preserve">Предоставление из областного бюджета в 2022 году субсидии в целях: организация рекламно-информационных туров для представителей международных, федеральных, региональных туроператоров </t>
  </si>
  <si>
    <t>Предоставление из областного бюджета в 2022 году субсидии в целях: организация пресс-туров для представителей федеральных, региональных средств массовой информации.</t>
  </si>
  <si>
    <t>Предоставление из областного бюджета в 2022 году субсидии в целях реализации мероприятий, направленных на изготовление и установку элементов туристской навигации на территории Самарской области.</t>
  </si>
  <si>
    <t>Предоставление из областного бюджета в 2022 году субсидии в целях реализации мероприятий, направленных на создание, развитие и поддержку информационных центров (павильонов).</t>
  </si>
  <si>
    <t>Департамент ветеринарии Самарской области</t>
  </si>
  <si>
    <t>Предоставление субсидии на иные цели ГБУ СО "Самарское ветеринарное объединение" (проведение капитального ремонта зданий)</t>
  </si>
  <si>
    <t>Предоставление субсидии на иные цели ГБУ СО "Самарское ветеринарное объединение" (приобретение автотранспорта)</t>
  </si>
  <si>
    <t>Предоставлении субсидии из областного бюджета бюджетам муниципальных образований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муниципальных образований</t>
  </si>
  <si>
    <t>Обеспечение бюджетного процесса (обеспечение деятельности министерства управления финансами Самарской области)</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</si>
  <si>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</si>
  <si>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Обеспечение деятельности ГКУ СО "Самарские лесничества"</t>
  </si>
  <si>
    <t xml:space="preserve">Проектирование и строительство дамбы инженерной защиты  на реке Большой Кинель г. Похвистнево </t>
  </si>
  <si>
    <t xml:space="preserve"> Министерство социально-демографической и семейной политики Самарской области</t>
  </si>
  <si>
    <t>В целях увеличения нераспределенного резерва стимулирующих дотаций для возможности оперативного предоставления муниципальным образованиям в течение 2023 года такой финансовой помощи.</t>
  </si>
  <si>
    <t xml:space="preserve">В целях предоставления выплаты семьям, выбывшим из мероприятия по обеспечению жильем молодых семей по причине достижения 36 лет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 </t>
  </si>
  <si>
    <t xml:space="preserve">В целях обеспечения социальными выплатами семей, не вошедших в список претендентов в 2023 году. </t>
  </si>
  <si>
    <t xml:space="preserve">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от 01.06.2012 № 761, от 28.12.2012 № 1688 </t>
  </si>
  <si>
    <t>Государственные казенные учреждения Самарской области</t>
  </si>
  <si>
    <t>В целях доведения заработной платы отдельных категорий работников государственных казенных учреждений, подпадающих под реализацию указов Президента Российской Федерации 2012 года, до целевого значения.</t>
  </si>
  <si>
    <t>В связи с необходимостью проведения модернизации информационных систем,  задействованных при предоставлении мер социальной поддержки граждан Самарской области,  а также выполнения мероприятий по обеспечению антитеррористической защищенности объектов в подведомственных государственных казенных учреждениях в целях исполнения предписаний надзорных органов</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</si>
  <si>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</si>
  <si>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</si>
  <si>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Информационное обеспечение социальной поддержки и социального обслуживания населения Самарской области</t>
  </si>
  <si>
    <t>Модернизация и развитие корпоративной информационной системы министерства социально-демографической и семейной политики Самарской области</t>
  </si>
  <si>
    <t xml:space="preserve">В целях полного исполнения бюджетных обязательств Самарской области по Соглашению о предоставлении в 2023 году субвенции из бюджета субъекта Российской Федерации бюджету Фонда пенсионного и социального страхования Российской Федерации на осуществление выплаты ежемесячного пособия в связи с рождением и воспитанием ребенка
</t>
  </si>
  <si>
    <t>Предоставление ежемесячной денежной выплаты на ребенка в возрасте от трех до семи лет включительно (расходы сверхсофинансирования)</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</si>
  <si>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</si>
  <si>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В связи увеличением тарифов</t>
  </si>
  <si>
    <t>Членский взнос в европейскую Ассоциацию региональных органов внешнего контроля государственных финансов (ЕВРОРАИ)</t>
  </si>
  <si>
    <t>Обеспечение деятельности Счётной палаты Самарской области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</si>
  <si>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(КВР 121, 321)</t>
  </si>
  <si>
    <t xml:space="preserve">В целях оплаты больничных листов уволенным сотрудникам </t>
  </si>
  <si>
    <t xml:space="preserve">В связи c ростом численности переселившихся соотечественников </t>
  </si>
  <si>
    <t>В целях финансирования мероприятий по содействию занятости молодежи Самарской области</t>
  </si>
  <si>
    <t>В связи с дополнением перечня профессиями в соответствии с потребностями предприятий, входящих в Перечень предприятий оборонно-промышленного комплекса,, а также введение новой меры поддержки по частичной компенсации затрат на ипотечный кредит</t>
  </si>
  <si>
    <t>Организация профессионального обучения и дополнительного профессионального образования работников промышленных предприятий (РзПр 04.01, 07.05)</t>
  </si>
  <si>
    <t>Уточнение кодов бюджетной классификации на основании Правительственной телеграммы Роструда № 3635-ТЗ от 02.12.2022.</t>
  </si>
  <si>
    <t>Обеспечение деятельности министерства труда, занятости и миграционной политики Самарской области (КВР 121,321)</t>
  </si>
  <si>
    <r>
      <t>В целях оплаты больничных листов уволенным сотрудникам</t>
    </r>
    <r>
      <rPr>
        <b/>
        <sz val="30"/>
        <rFont val="Times New Roman"/>
        <family val="1"/>
      </rPr>
      <t xml:space="preserve"> </t>
    </r>
  </si>
  <si>
    <r>
      <t xml:space="preserve">Предоставление субсидий из бюджета Самарской области акционерному обществу «ДОМ.РФ» 
на финансовое обеспечение затрат в связи с возмещением недополученных доходов кредитных организаций по ипотечным кредитам (займам), предоставленным гражданам на приобретение (строительство) жилья на условиях льготного ипотечного кредитования со сниженной процентной ставкой </t>
    </r>
    <r>
      <rPr>
        <b/>
        <sz val="30"/>
        <rFont val="Times New Roman"/>
        <family val="1"/>
      </rPr>
      <t>МИНСТРОЙ</t>
    </r>
  </si>
  <si>
    <r>
      <t xml:space="preserve">Предоставление субсидии НКО, не являющейся гос. (мун.) учреждением, на реализацию мероприятия по предоставлению соцвыплат в целях оказания гос. соцподдержки на компенсацию первоначального взноса по ипотечному жилищному кредиту на приобретение, в том числе на втор. рынке, жилья, строительство жилого помещения, распол-го на территории Сам. области в сельских населенных пунктах или пгт, г.о. Кинель и Похвистнево, медработникам из числа врачебного и среднего медперсонала гос. учр-й здравоохранения Сам. области, подведомственных минздраву СО, распол-х на территории Сам. области в сельских населенных пунктах или пгт, г.о. Кинель и Похвистнево либо имеющих обособленные подразделения в указанных мун.образованиях </t>
    </r>
    <r>
      <rPr>
        <b/>
        <sz val="30"/>
        <rFont val="Times New Roman"/>
        <family val="1"/>
      </rPr>
      <t>МИНЗДРАВ</t>
    </r>
  </si>
  <si>
    <t>В целях предоставления субсидий из бюджета Самарской области акционерному обществу «ДОМ.РФ» на финансовое обеспечение затрат в связи с возмещением недополученных доходов кредитных организаций по ипотечным кредитам (займам), предоставленным гражданам на приобретение (строительство) жилья на условиях льготного ипотечного кредитования со сниженной процентной ставкой</t>
  </si>
  <si>
    <r>
      <t xml:space="preserve">Предоставление субсидий из бюджета Самарской области акционерному обществу «ДОМ.РФ» на финансовое обеспечение затрат в связи с возмещением недополученных доходов кредитных организаций по ипотечным кредитам (займам), предоставленным гражданам на приобретение (строительство) жилья на условиях льготного ипотечного кредитования со сниженной процентной ставкой </t>
    </r>
    <r>
      <rPr>
        <b/>
        <sz val="30"/>
        <rFont val="Times New Roman"/>
        <family val="1"/>
      </rPr>
      <t>МИНСТРОЙ</t>
    </r>
  </si>
  <si>
    <t xml:space="preserve">В целях предоставления педагогическим и медицинским работникам ипотечных кредитов (займов) с субсидируемой ставкой 3%. </t>
  </si>
  <si>
    <t>В целях восстановления неиспользованных по состоянию на 01.01.2023 средств муниципальных образований
м.р. Волжский - 85 658, 55568 тыс. рублей; 
г.о. Чапаевск - 105 842, 60425 тыс. рублей; 
г.о. Самара - 105 739, 94784 тыс. рублей.</t>
  </si>
  <si>
    <t>В целях восстановления неиспользованных по состоянию на 01.01.2023 средств муниципальных образований
 г.о. Кинель - 201 163, 41094 тыс. рублей;
г.о. Самара - 30 419, 68221 тыс. рублей.</t>
  </si>
  <si>
    <t xml:space="preserve">Уточнение кодов бюджетной классификации </t>
  </si>
  <si>
    <t>Реконструкция и капитальный ремонт региональных и муниципальных музеев
(федеральные средства; ЦСР 046A155970)</t>
  </si>
  <si>
    <t>Реконструкция и капитальный ремонт региональных и муниципальных музеев
(областные средства; ЦСР 046A155970)</t>
  </si>
  <si>
    <t>Техническое оснащение региональных и муниципальных музеев
(федеральные и областные средства; ЦСР 046A155900 )</t>
  </si>
  <si>
    <t xml:space="preserve">Приобретение оборудования, специализированного автотранспорта, музыкальных инструментов, учебной литературы и др. (включая демонтажные, монтажные и пусконаладочные работы): для государственных учреждений, подведомственных министерству культуры Самарской области </t>
  </si>
  <si>
    <t>В целях организации работы Представительства со студентами-самарцами и молодыми самарцами в Москве</t>
  </si>
  <si>
    <t>В целях информационного сопровождения центров Мой бизнес, освещение мероприятий Нацпроекта МСП, увеличение охвата физических лиц, заинтересованных в начале осуществления предпринимательской деятельности, начинающих и действующих СМСП для обеспечения достижения значения показателя НП, а также на продвижение продукции самарских производителей, путем участия в выставках, региональных бизнес-миссиях, размещение на маркетплейсах, а также сопровождение, модернизацию и функционирование регионального портала господдержки МСП  www.mybiz63.ru  и онлайн витрины для самозанятых.</t>
  </si>
  <si>
    <r>
      <t xml:space="preserve">В связи с передачей в декабре 2022 года всех закрепленных на праве оперативного управления объектов недвижимого имущества в аренду ООО «МК Реавиз», начиная с 2023 года государственное задание в отношении учреждения не формируется. В 2023 году </t>
    </r>
    <r>
      <rPr>
        <sz val="30"/>
        <rFont val="Times New Roman"/>
        <family val="1"/>
      </rPr>
      <t>в отношении учреждения будет начата процедура ликвидации.</t>
    </r>
  </si>
  <si>
    <t xml:space="preserve">В целях финансового обеспечения выполнения государственного задания ГБУ СО «Центр кадастровой оценки»  в связи с увеличением штатной численности, погашением требований исполнительных документов о взыскании судебных расходов с учреждения, оплатой назначенных по ходатайству учреждения судебных и независимых экспертиз в рамках рассмотрения дел по установлению кадастровой стоимости объекта в размере, равном его рыночной стоимости. </t>
  </si>
  <si>
    <t>В целях приобретения мебели, оргтехники, канцтоваров и др.</t>
  </si>
  <si>
    <t>В целях демонтажа и хранения объектов, не являющихся объектами недвижимого имущества, незаконно размещенных на земельных участках, находящихся в собственности Самарской области</t>
  </si>
  <si>
    <t xml:space="preserve">В целях выполнения кадастровых работ с осуществлением государственного кадастрового учета и государственной регистрации права собственности Самарской области в отношении автодорог </t>
  </si>
  <si>
    <r>
      <rPr>
        <sz val="28"/>
        <rFont val="Times New Roman"/>
        <family val="1"/>
      </rPr>
      <t xml:space="preserve">В целях проведения процедуры реорганизации ГУП "ЦТИ" в ГБУ СО. </t>
    </r>
  </si>
  <si>
    <t>В целях исполнения судебных актов</t>
  </si>
  <si>
    <t>Уточнение классификации средств федерального бюджета в связи с заключенным соглашением</t>
  </si>
  <si>
    <t>В рамках подпрограммы "Модернизация и развитие автомобильных дорог общего пользования местного значения в Самарской области" государственной программы Самарской области «Развитие транспортной системы Самарской области (2014 – 2025 годы)».
Планируется направить субсидии городским округам -Самара, Тольятти, Сызрань, Новокуйбышевск, Жигулёвск, Октябрьск, городским и сельским поселениям, расположенным в муниципальных районах Самарской области (Кинельский, Красноярский, Ставропольский).</t>
  </si>
  <si>
    <t xml:space="preserve">Средства планируется направить:                                                                                                                                                                                              1 650,6 тыс. руб. - переучет расходов 2022 года, не поставленных на учет;
160 000,0 тыс. рублей - доп.финансирование (ППР мостов и транспортная безопасность мп Фрунзенский, 2 этап). </t>
  </si>
  <si>
    <t xml:space="preserve">120,0 тыс. руб. - переучет расходов 2022 года, не поставленных на учет.  </t>
  </si>
  <si>
    <r>
      <rPr>
        <sz val="30"/>
        <rFont val="Times New Roman"/>
        <family val="1"/>
      </rPr>
      <t xml:space="preserve">12 248,528 тыс. руб - переучет расходов 2022 года, не поставленных на учет, в рамках утвержденных распоряжений об изъятии.     </t>
    </r>
    <r>
      <rPr>
        <sz val="30"/>
        <color indexed="23"/>
        <rFont val="Times New Roman"/>
        <family val="1"/>
      </rPr>
      <t xml:space="preserve">                                                                                                   </t>
    </r>
  </si>
  <si>
    <t xml:space="preserve">В целях строительства ферм для КРС мясного направления продуктивности </t>
  </si>
  <si>
    <t>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 (Проектно-изыскательские работы по объекту: Реконструкция канализационных очистных сооружений в с.Большая Глушица м.р.Большеглушицкий)</t>
  </si>
  <si>
    <t>В целях реализации проекта "Агроклассы 2.0" на территории муниципальных районов, связанного с материально-техническим оснащением общеобразовательных учреждений (приобретение основных средств)</t>
  </si>
  <si>
    <t>Финансовое обеспечение выполнения государственного задания на оказание государственных услуг учреждениями здравоохранения РзПр 0901</t>
  </si>
  <si>
    <t xml:space="preserve">Финансовое обеспечение выполнения государственного задания на оказание государственных услуг учреждениями здравоохранения РзПр 0907 </t>
  </si>
  <si>
    <t xml:space="preserve">Финансовое обеспечение выполнения государственного задания на оказание государственных услуг учреждениями здравоохранения РзПр 0906 </t>
  </si>
  <si>
    <t>В целях финансового обеспечения долгосрочного государственного контракта, предусматривающего встречные обязательства, на поставку изделий медицинского назначения (перчаток нитриловых)</t>
  </si>
  <si>
    <t xml:space="preserve">Финансовое обеспечение выполнения государственного задания на оказание государственных услуг учреждениями здравоохранения
</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</si>
  <si>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</si>
  <si>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(расходы сверх софинансирования)</t>
  </si>
  <si>
    <t>В целях открытия новых отделений реабилитации в государственных учреждениях здравоохранения.</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</si>
  <si>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</si>
  <si>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 xml:space="preserve">Средства необходимы для приобретения льготных лекарственных препаратов для оказания помощи пациентам по профилям "Онкогематология", "Пульмонология", "Кардиология" Рассеянный склероз" "Спинальная мышечная атрофия", "ВИЧ", "Сахарный диабет" </t>
  </si>
  <si>
    <t>Специальные социальные выплаты для отдельных категорий медицинских работников, оказывающих  медицинскую помощь, не входящую в территориальную программу ОМС в соответствии с Постановлением Правительства РФ от 31.12.2022 № 2568 с 01.01.202</t>
  </si>
  <si>
    <t xml:space="preserve">В рамках реализации регпроекта "Модернизация первичного звена здравоохранения" запланировано возведение 16 ООВП, 34 ФАП и 6 ВА согласно стандартов оснащения. С целью недопущения недостижения контрольной точки (ввод в эксплуатацию после лицензирования) необходимо обеспечить оснащение указанных модульных конструкций </t>
  </si>
  <si>
    <t xml:space="preserve">В целях повышения стоимости среднесуточного набора при стандартной диете </t>
  </si>
  <si>
    <t>В целях увеличения объемов государственного задания для обеспечения работы подразделений</t>
  </si>
  <si>
    <r>
      <t>Дополнительные средства на оплату труда  медицинским работникам государственных учреждений здравоохранения, работающих в системе  ОМС, в связи с недостатком средств в системе ОМС.</t>
    </r>
  </si>
  <si>
    <t>В целях выполнения высокотехнологичных видов помощи по КСГ "Рак легкого" для оказания помощи 203 пациентам Самарской области</t>
  </si>
  <si>
    <t>В целях соблюдения уровня софинансирования.</t>
  </si>
  <si>
    <t>Исходя из размеров выплат и фактической численности получателей</t>
  </si>
  <si>
    <t>Исходя из фактической численности учащихся</t>
  </si>
  <si>
    <t xml:space="preserve">В целях проведения заключительного этапа Всероссийской олимпиады школьников по немецкому языку, августовской конференции работников образования, </t>
  </si>
  <si>
    <t>В целях организации ежегодного нового приема по педагогическим направлениям подготовки высшего образования в целях обеспечения кадровой потребности системы образования Самарской области.</t>
  </si>
  <si>
    <t>В целях закупки научного оборудования, расходных материалов и программного обеспечения для создания студенческого болида для участия в соревнованиях.</t>
  </si>
  <si>
    <t>В целях приобретения Подарочных изданий "Моя Конституция" для первоклассников, "Символы моего Отечества"  для выпускников 9 и 11 классов</t>
  </si>
  <si>
    <t>С 01.09.2022 в 1-5- х классах школ Самарской области введены обновленные федеральные государственные образовательные стандарты начального общего образования и основного общего образования. Приказом Министерства просвещения РФ от 21.09.2022 № 858 утвержден федеральный перечень учебников для реализации программ в соответствии с указанными стандартами.
В целях поэтапного пополнения библиотечного фонда новыми учебниками для 1-3-х классов школ региона.</t>
  </si>
  <si>
    <t xml:space="preserve">Осуществление присмотра и ухода за детьми </t>
  </si>
  <si>
    <t>В связи с освобождением от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t>
  </si>
  <si>
    <t>В целях обеспечения одноразовым бесплатным горячим питанием обучающихся 5 - 11 классов</t>
  </si>
  <si>
    <t>В целях проведения  капитального ремонта общеобразовательных учреждений</t>
  </si>
  <si>
    <t>В связи с передачей учреждения в областную собственность (аналогично иным учреждениям с ограниченными возможностями здоровья, находящимися на территории г.о. Самара и являющимися подведомственными МОН),</t>
  </si>
  <si>
    <t>В целях обеспечения обучающихся 7-9 классов  учебным пособием на английском языке</t>
  </si>
  <si>
    <t>Комментарии</t>
  </si>
  <si>
    <t>В целях приобретения новой редакция учебных пособий по истории Самарского края</t>
  </si>
  <si>
    <t>В целях оснащения здания основными средствами и материальными запасами (мягким инвентарем, посудой, оборудованием для групповых комнат, прачечной и медицинского кабинета, противопожарным оборудованием, хозяйственным инвентарем и пр.).</t>
  </si>
  <si>
    <t xml:space="preserve">В целях обеспечения обучающихся 10-11  профильных психолого-педагогических классов, созданных в Самарской области в рамках работы  по проекту предпрофессионального образования "Педагогический класс", учебным пособием "Основы педагогики и психологии" </t>
  </si>
  <si>
    <t>В целях выплаты присужденной в 2022 году премии Губернатора СО, но не выплаченной в срок ввиду изменения реквизитов получателя.</t>
  </si>
  <si>
    <t>В связи с уточнившейся потребностью в проведении ремонтных работ.</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</si>
  <si>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(казенные учреждения ВР 243)</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</si>
  <si>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(бюджетные и автономные учреждения ВР 612, 622)</t>
  </si>
  <si>
    <t>В работе Форума примут участие свыше 10 000 человек из числа профессорско-преподавательского состава, студентов и школьников. Форум посвящен абитуриентам, студентам, научным специалистам, профессорско-преподавательскому составу, представителям бизнеса. В рамках Форума запланировано выездное заседание Совета Российского Союза ректоров и торжественное мероприятие, посвященное 50-летию Совета ректоров вузов Самарской области.</t>
  </si>
  <si>
    <t>В целях укрепления материально-технической базы образовательных учреждений в целях улучшения эксплуатационно-технического состояния зданий, имеющих высокий уровень износа, занимаемых государственными и муниципальными образовательными учреждениями, в целях ведения безопасного, качественного и комфортного образовательного процесса, а также устранения предписаний надзорных органов.</t>
  </si>
  <si>
    <t xml:space="preserve">Капитальный ремонт МБУ "Историко-краеведческий музей имени Героя Социалистического труда Н.П.Попова" Большечерниговского района </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</si>
  <si>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</si>
  <si>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 xml:space="preserve">В целях проведения капитального ремонта здания Самарского историко-краеведческого музея им П.Алабина </t>
  </si>
  <si>
    <t>Реновация учреждений отрасли культуры</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</si>
  <si>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</si>
  <si>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В целях постановки спектаклей: "Мертвые души"; 
"Мастер и Маргарита", "Сказки Гофмана", "Капитанская дочка".</t>
  </si>
  <si>
    <t xml:space="preserve">Обеспечение мер пожарной безопасности зданий (помещений) государственных учреждений культуры </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</si>
  <si>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</si>
  <si>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В целях приобретения оборудования</t>
  </si>
  <si>
    <t xml:space="preserve">В целях оплаты кредиторской задолженности </t>
  </si>
  <si>
    <t>Исходя из фактической потребности</t>
  </si>
  <si>
    <t xml:space="preserve">Неиспользованный остаток средств 2022 года. </t>
  </si>
  <si>
    <t xml:space="preserve">В целях оплаты заключенного гос. контрактов, государственной пошлины за совершение нотариальных действий. </t>
  </si>
  <si>
    <t xml:space="preserve">В целях оплаты экспертиз, назначаемых в рамках судебных процессов о принудительном изъятии объектов недвижимого имущества. </t>
  </si>
  <si>
    <t>В целях ввода объекта в 2023 году</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</si>
  <si>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реализация мероприятий по сохранности и содержанию движимого имущества, проведение независимой экспертной оценки движимого имущества, находящегося на балансе государственного казенного учреждения Самарской области «Управление капитального строительства»</t>
  </si>
  <si>
    <t xml:space="preserve">В связи с изменением типа учреждения на  ГКУ СО "Реабилитационный центр для инвалидов "Созвездие" </t>
  </si>
  <si>
    <t>Государственные бюджетные учреждения - Реабилитационные центры (КВР 600)</t>
  </si>
  <si>
    <t>Обеспечение деятельности государственного казенного учреждения Самарской области «Реабилитационный центр для инвалидов «Созвездие» (КВР 100,200,800)</t>
  </si>
  <si>
    <t>Формирование средств резервного фонда Правительства Самарской области</t>
  </si>
  <si>
    <t>Уточнение вида расхода по  санитарным рубкам и рубкам ухода.</t>
  </si>
  <si>
    <t>Обеспечение деятельности ГКУ "ИКАСО" (КВР 244, 852)</t>
  </si>
  <si>
    <t>Общее образование (казенные учреждения) (КВР 100, 200, 300, 800)</t>
  </si>
  <si>
    <t>Обеспечение проведения государственной итоговой аттестации (КВР 200, 500)</t>
  </si>
  <si>
    <t>Приложение 2 к пояснительной записке</t>
  </si>
  <si>
    <t>В целях оказания финансовой помощи муниципальным образованиям для компенсации недополучения средств из внебюджетных источников, на реализацию мероприятий по строительству жилых помещений (жилых домов), предоставляемых гражданам РФ, проживающим на сельских территориях, по договору найма жилого помещения; 
и мероприятий по благоустройству сельских территорий.</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</si>
  <si>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t>
  </si>
  <si>
    <r>
      <rPr>
        <b/>
        <sz val="30"/>
        <rFont val="Times New Roman"/>
        <family val="1"/>
      </rPr>
      <t>В целях</t>
    </r>
    <r>
      <rPr>
        <sz val="30"/>
        <rFont val="Times New Roman"/>
        <family val="1"/>
      </rPr>
      <t xml:space="preserve"> возмещения правообладателям за изъятие объектов недвижимого имущества для государственных нужд Самарской области и приобретение  благоустроенных жилых помещений для расселения граждан, проживающих на условиях договора социального найма в жилых помещениях, подлежащих изъятию (расположенных в зоне строительства объекта регионального значения «Метрополитен (1 очередь строительства)» в г.о. Самара, г. Самара, от станции «Алабинская» до станции «Театральная». </t>
    </r>
  </si>
  <si>
    <r>
      <rPr>
        <sz val="30"/>
        <color indexed="8"/>
        <rFont val="Times New Roman"/>
        <family val="1"/>
      </rPr>
      <t>В целях восстановления неиспользованных по состоянию на 01.01.2023 средств муниципальных образований</t>
    </r>
    <r>
      <rPr>
        <sz val="30"/>
        <rFont val="Times New Roman"/>
        <family val="1"/>
      </rPr>
      <t xml:space="preserve">
 г.о. Похвистнево - 61,29786 тыс. рублей; г.о. Отрадный - 
5 804,99074 тыс. рублей; м.р. Безенчукский - 1 106,84754 тыс. рублей. 
Восстановление средств в 2024 году перераспределенных с мероприятия в 2023 году, в том числе по муниципальным образованиям:- г.о. Самара - 463 315,32168 тыс. рублей, - г.о. Сызрань - 293 205,67913 тыс. рублей, - г.о. Кинель - 84 741,90467 тыс. рублей.</t>
    </r>
  </si>
  <si>
    <t>Перераспределение средств, зарезервированных в областном бюджете, на увеличение фонда оплаты труда прочим категориям работников, не относящихся к "указным" категориям, включая работников автономных некоммерческих организаций, находящихся в ведении Минсоцдемографии, в связи с принятием постановления Правительства Самарской области от 21.12.2022 № 1199 "О повышении заработной платы работников бюджетной сферы", предусматривающего увеличение окладов данным категориям работников с 01.01.2023 на 6,3%</t>
  </si>
  <si>
    <t>В целях софинансирования расходов по материально-техническому обеспечению полиции ГУ МВД России по Самарской области в рамках заключенного Соглашения между МВД РФ и Правительством Самарской области</t>
  </si>
  <si>
    <t>Предоставление иного межбюджетного трансферта из областного бюджета бюджету территориального фонда обязательного медицинского страхования Самарской области по долечиванию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</si>
  <si>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Субсидии в целях подготовки технической документации, проведение капитального ремонта, подготовки помещений под размещение высокотехнологичного медицинского оборудования</t>
  </si>
  <si>
    <t>В целях проведения ремонтных работ.</t>
  </si>
  <si>
    <t>В целях оснащения центра лабораторным и техническим оборудованием, оргтехникой, мебелью и техникой для хранения материалов</t>
  </si>
  <si>
    <t>Проведение капитального ремонта общеобразовательных учреждений</t>
  </si>
  <si>
    <t>В связи с  получением Самарским университетом в 2023 году специальной части федерального гранта. Согласно протоколу заседания Президиума Совета по поддержке программ развития образовательных организаций высшего образования в рамках реализации программ стратегического академического лидерства «Приоритет-2030» от 21.12.2022 № ВФ/7Б-пр. Из ОБ запрашивается 10%.</t>
  </si>
  <si>
    <t xml:space="preserve">В целях обеспечения мер пожарной безопасности зданий (помещений) государственных учреждений культуры </t>
  </si>
  <si>
    <t>В целях замена открытия сцены; изготовления сценического опускного занавеса (маркиза), капитальный ремонт государственных учреждений, подведомственных министерству культуры (музеи)</t>
  </si>
  <si>
    <t>В целях обеспечения ввода в эксплуатацию в 2023 году</t>
  </si>
  <si>
    <t>Предоставление из областного бюджета местным бюджетам субсидий в целях софинансирования расходных обязательств муниципальных образований  по строительству общеобразовательной школы на 1600 мест, расположенной по адресу: Самарская область, г.Тольятти, Автозаводский район, квартал 20</t>
  </si>
  <si>
    <t>В целях предоставления субсидии АО "ДОМ.РФ" на финансовое обеспечение затрат, связанных с возмещением кредитным и иным организациям недополученных доходов по жилищным (ипотечным) кредитам (займам), выданным работникам.</t>
  </si>
  <si>
    <t>Министерство спорта Самарской области</t>
  </si>
  <si>
    <t>Предоставление субсидии ГБУ СО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t>
  </si>
  <si>
    <t>Уточнение требуемого процента софинансирования в соответствии с постановлением Правительства Российской Федерации от 15.12.2022 № 2309.</t>
  </si>
  <si>
    <t>Предоставление субсидии из областного бюджета  муниципальному району Алексеевский Самарской области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</si>
</sst>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р_._-;\-* #,##0_р_._-;_-* &quot;-&quot;_р_._-;_-@_-"/>
    <numFmt numFmtId="165" formatCode="_-* #,##0.00&quot;р.&quot;_-;\-* #,##0.00&quot;р.&quot;_-;_-* &quot;-&quot;??&quot;р.&quot;_-;_-@_-"/>
    <numFmt numFmtId="166" formatCode="_-* #,##0.00_р_._-;\-* #,##0.00_р_._-;_-* &quot;-&quot;??_р_._-;_-@_-"/>
    <numFmt numFmtId="167" formatCode="#,##0.0"/>
    <numFmt numFmtId="168" formatCode="000"/>
    <numFmt numFmtId="169" formatCode="#,##0.00000"/>
    <numFmt numFmtId="170" formatCode="#,##0.0000"/>
    <numFmt numFmtId="171" formatCode="#,##0.000"/>
    <numFmt numFmtId="172" formatCode="#,##0.00000\ _₽"/>
    <numFmt numFmtId="173" formatCode="#,##0;[Red]\-#,##0;0"/>
    <numFmt numFmtId="174" formatCode="#,##0.00000;[Red]#,##0.00000"/>
    <numFmt numFmtId="175" formatCode="00\.00\.00"/>
    <numFmt numFmtId="176" formatCode="#,##0.0;[Red]\-#,##0.0;0.0"/>
    <numFmt numFmtId="177" formatCode="0000000000"/>
    <numFmt numFmtId="178" formatCode="00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000"/>
    <numFmt numFmtId="184" formatCode="0.0"/>
    <numFmt numFmtId="185" formatCode="_-* #,##0\ _₽_-;\-* #,##0\ _₽_-;_-* &quot;-&quot;??\ _₽_-;_-@_-"/>
    <numFmt numFmtId="186" formatCode="#,##0\ _₽"/>
    <numFmt numFmtId="187" formatCode="#,##0.0\ _₽"/>
    <numFmt numFmtId="188" formatCode="#,##0.00\ _₽"/>
    <numFmt numFmtId="189" formatCode="_-* #,##0.0\ _₽_-;\-* #,##0.0\ _₽_-;_-* &quot;-&quot;??\ _₽_-;_-@_-"/>
    <numFmt numFmtId="190" formatCode="0.0000"/>
    <numFmt numFmtId="191" formatCode="0.000"/>
    <numFmt numFmtId="192" formatCode="_-* #,##0.0\ _₽_-;\-* #,##0.0\ _₽_-;_-* &quot;-&quot;?\ _₽_-;_-@_-"/>
    <numFmt numFmtId="193" formatCode="_-* #,##0.0000\ _₽_-;\-* #,##0.0000\ _₽_-;_-* &quot;-&quot;??\ _₽_-;_-@_-"/>
  </numFmts>
  <fonts count="73">
    <font>
      <sz val="10"/>
      <name val="Arial Cyr"/>
      <family val="0"/>
    </font>
    <font>
      <sz val="11"/>
      <color indexed="8"/>
      <name val="Calibri"/>
      <family val="2"/>
    </font>
    <font>
      <sz val="10"/>
      <name val="Arial"/>
      <family val="2"/>
    </font>
    <font>
      <sz val="10"/>
      <name val="Helv"/>
      <family val="0"/>
    </font>
    <font>
      <sz val="11"/>
      <name val="Times New Roman Cyr"/>
      <family val="0"/>
    </font>
    <font>
      <sz val="16"/>
      <name val="Times New Roman"/>
      <family val="1"/>
    </font>
    <font>
      <sz val="20"/>
      <name val="Times New Roman"/>
      <family val="1"/>
    </font>
    <font>
      <sz val="26"/>
      <name val="Times New Roman"/>
      <family val="1"/>
    </font>
    <font>
      <b/>
      <sz val="26"/>
      <name val="Times New Roman"/>
      <family val="1"/>
    </font>
    <font>
      <sz val="30"/>
      <name val="Times New Roman"/>
      <family val="1"/>
    </font>
    <font>
      <b/>
      <sz val="30"/>
      <name val="Times New Roman"/>
      <family val="1"/>
    </font>
    <font>
      <sz val="28"/>
      <name val="Times New Roman"/>
      <family val="1"/>
    </font>
    <font>
      <b/>
      <sz val="28"/>
      <name val="Times New Roman"/>
      <family val="1"/>
    </font>
    <font>
      <sz val="8"/>
      <name val="Arial Cyr"/>
      <family val="0"/>
    </font>
    <font>
      <sz val="32"/>
      <name val="Times New Roman"/>
      <family val="1"/>
    </font>
    <font>
      <i/>
      <sz val="30"/>
      <name val="Times New Roman"/>
      <family val="1"/>
    </font>
    <font>
      <sz val="29"/>
      <name val="Times New Roman"/>
      <family val="1"/>
    </font>
    <font>
      <u val="single"/>
      <sz val="30"/>
      <name val="Times New Roman"/>
      <family val="1"/>
    </font>
    <font>
      <b/>
      <sz val="16"/>
      <name val="Times New Roman"/>
      <family val="1"/>
    </font>
    <font>
      <u val="single"/>
      <sz val="28"/>
      <name val="Times New Roman"/>
      <family val="1"/>
    </font>
    <font>
      <sz val="28"/>
      <color indexed="8"/>
      <name val="Times New Roman"/>
      <family val="1"/>
    </font>
    <font>
      <b/>
      <u val="single"/>
      <sz val="30"/>
      <name val="Times New Roman"/>
      <family val="1"/>
    </font>
    <font>
      <b/>
      <sz val="23"/>
      <color indexed="23"/>
      <name val="Times New Roman"/>
      <family val="1"/>
    </font>
    <font>
      <sz val="30"/>
      <color indexed="23"/>
      <name val="Times New Roman"/>
      <family val="1"/>
    </font>
    <font>
      <sz val="30"/>
      <color indexed="8"/>
      <name val="Times New Roman"/>
      <family val="1"/>
    </font>
    <font>
      <i/>
      <sz val="30"/>
      <color indexed="8"/>
      <name val="Times New Roman"/>
      <family val="1"/>
    </font>
    <font>
      <i/>
      <sz val="28"/>
      <name val="Times New Roman"/>
      <family val="1"/>
    </font>
    <font>
      <b/>
      <i/>
      <sz val="3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30"/>
      <color indexed="13"/>
      <name val="Times New Roman"/>
      <family val="1"/>
    </font>
    <font>
      <sz val="30"/>
      <color indexed="10"/>
      <name val="Times New Roman"/>
      <family val="1"/>
    </font>
    <font>
      <b/>
      <sz val="30"/>
      <color indexed="10"/>
      <name val="Times New Roman"/>
      <family val="1"/>
    </font>
    <font>
      <b/>
      <sz val="3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30"/>
      <color theme="1"/>
      <name val="Times New Roman"/>
      <family val="1"/>
    </font>
    <font>
      <b/>
      <sz val="30"/>
      <color rgb="FFFFFF00"/>
      <name val="Times New Roman"/>
      <family val="1"/>
    </font>
    <font>
      <sz val="30"/>
      <color theme="0" tint="-0.4999699890613556"/>
      <name val="Times New Roman"/>
      <family val="1"/>
    </font>
    <font>
      <sz val="30"/>
      <color rgb="FFFF0000"/>
      <name val="Times New Roman"/>
      <family val="1"/>
    </font>
    <font>
      <b/>
      <sz val="30"/>
      <color rgb="FFFF0000"/>
      <name val="Times New Roman"/>
      <family val="1"/>
    </font>
    <font>
      <b/>
      <sz val="3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49" fillId="0" borderId="0">
      <alignment/>
      <protection/>
    </xf>
    <xf numFmtId="0" fontId="61" fillId="0" borderId="0">
      <alignment/>
      <protection/>
    </xf>
    <xf numFmtId="0" fontId="61" fillId="0" borderId="0">
      <alignment/>
      <protection/>
    </xf>
    <xf numFmtId="0" fontId="49" fillId="0" borderId="0">
      <alignment/>
      <protection/>
    </xf>
    <xf numFmtId="0" fontId="49" fillId="0" borderId="0">
      <alignment/>
      <protection/>
    </xf>
    <xf numFmtId="0" fontId="49" fillId="0" borderId="0">
      <alignment/>
      <protection/>
    </xf>
    <xf numFmtId="0" fontId="13" fillId="0" borderId="0">
      <alignment/>
      <protection/>
    </xf>
    <xf numFmtId="0" fontId="2" fillId="0" borderId="0">
      <alignment/>
      <protection/>
    </xf>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3" fillId="0" borderId="0">
      <alignment/>
      <protection/>
    </xf>
    <xf numFmtId="0" fontId="65" fillId="0" borderId="0" applyNumberForma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0" fontId="66" fillId="32" borderId="0" applyNumberFormat="0" applyBorder="0" applyAlignment="0" applyProtection="0"/>
  </cellStyleXfs>
  <cellXfs count="207">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vertical="center"/>
    </xf>
    <xf numFmtId="167" fontId="7" fillId="0" borderId="0" xfId="0" applyNumberFormat="1" applyFont="1" applyFill="1" applyBorder="1" applyAlignment="1">
      <alignment horizontal="center" vertical="top"/>
    </xf>
    <xf numFmtId="0" fontId="7" fillId="0" borderId="0" xfId="0"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67" fontId="7" fillId="0" borderId="1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top"/>
    </xf>
    <xf numFmtId="3" fontId="8" fillId="0" borderId="0" xfId="0" applyNumberFormat="1" applyFont="1" applyFill="1" applyBorder="1" applyAlignment="1">
      <alignment horizontal="center"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horizontal="right" wrapText="1"/>
    </xf>
    <xf numFmtId="0" fontId="12" fillId="0" borderId="10" xfId="0" applyFont="1" applyFill="1" applyBorder="1" applyAlignment="1">
      <alignment horizontal="center" vertical="center" wrapText="1"/>
    </xf>
    <xf numFmtId="0" fontId="11" fillId="0" borderId="0" xfId="0" applyFont="1" applyFill="1" applyBorder="1" applyAlignment="1">
      <alignment horizontal="left" vertical="center"/>
    </xf>
    <xf numFmtId="0" fontId="8"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top"/>
    </xf>
    <xf numFmtId="3" fontId="9" fillId="0" borderId="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xf>
    <xf numFmtId="0" fontId="9"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10" fillId="0" borderId="1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67" fontId="7" fillId="0" borderId="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16" fontId="9" fillId="0" borderId="10" xfId="0" applyNumberFormat="1"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185" fontId="9" fillId="0" borderId="10" xfId="84"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193" fontId="9" fillId="0" borderId="10" xfId="84"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185" fontId="9" fillId="0" borderId="10" xfId="84" applyNumberFormat="1" applyFont="1" applyFill="1" applyBorder="1" applyAlignment="1">
      <alignment horizontal="center" vertical="center"/>
    </xf>
    <xf numFmtId="3" fontId="9" fillId="0" borderId="10" xfId="0" applyNumberFormat="1" applyFont="1" applyFill="1" applyBorder="1" applyAlignment="1">
      <alignment vertical="center" wrapText="1"/>
    </xf>
    <xf numFmtId="185" fontId="9" fillId="0" borderId="11" xfId="84" applyNumberFormat="1" applyFont="1" applyFill="1" applyBorder="1" applyAlignment="1">
      <alignment horizontal="center" vertical="center" wrapText="1"/>
    </xf>
    <xf numFmtId="16" fontId="9" fillId="0" borderId="11" xfId="0" applyNumberFormat="1"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167"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0" fontId="9" fillId="0" borderId="10" xfId="0" applyNumberFormat="1" applyFont="1" applyFill="1" applyBorder="1" applyAlignment="1">
      <alignment horizontal="left" vertical="center" wrapText="1"/>
    </xf>
    <xf numFmtId="1" fontId="9" fillId="0" borderId="10"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5" fillId="33" borderId="0" xfId="0" applyFont="1" applyFill="1" applyBorder="1" applyAlignment="1">
      <alignment/>
    </xf>
    <xf numFmtId="0" fontId="12" fillId="0" borderId="10" xfId="0" applyFont="1" applyFill="1" applyBorder="1" applyAlignment="1">
      <alignment horizontal="left" vertical="center"/>
    </xf>
    <xf numFmtId="0" fontId="18" fillId="0" borderId="0" xfId="0" applyFont="1" applyFill="1" applyBorder="1" applyAlignment="1">
      <alignment/>
    </xf>
    <xf numFmtId="0" fontId="6" fillId="6" borderId="0" xfId="0" applyFont="1" applyFill="1" applyBorder="1" applyAlignment="1">
      <alignment/>
    </xf>
    <xf numFmtId="0" fontId="11" fillId="0" borderId="10" xfId="0" applyFont="1" applyFill="1" applyBorder="1" applyAlignment="1">
      <alignment vertical="center" wrapText="1"/>
    </xf>
    <xf numFmtId="0" fontId="9" fillId="34" borderId="11" xfId="56" applyFont="1" applyFill="1" applyBorder="1" applyAlignment="1">
      <alignment horizontal="left" vertical="center" wrapText="1"/>
      <protection/>
    </xf>
    <xf numFmtId="0" fontId="11" fillId="34" borderId="10" xfId="56" applyFont="1" applyFill="1" applyBorder="1" applyAlignment="1">
      <alignment horizontal="left" vertical="center" wrapText="1"/>
      <protection/>
    </xf>
    <xf numFmtId="3" fontId="10" fillId="0" borderId="13" xfId="0" applyNumberFormat="1" applyFont="1" applyFill="1" applyBorder="1" applyAlignment="1">
      <alignment horizontal="center" vertical="center" wrapText="1"/>
    </xf>
    <xf numFmtId="0" fontId="15" fillId="34" borderId="11" xfId="56" applyFont="1" applyFill="1" applyBorder="1" applyAlignment="1">
      <alignment horizontal="left" vertical="center" wrapText="1"/>
      <protection/>
    </xf>
    <xf numFmtId="0" fontId="9" fillId="0" borderId="11" xfId="56" applyFont="1" applyFill="1" applyBorder="1" applyAlignment="1">
      <alignment horizontal="left" vertical="center" wrapText="1"/>
      <protection/>
    </xf>
    <xf numFmtId="177" fontId="9" fillId="34" borderId="10" xfId="0" applyNumberFormat="1" applyFont="1" applyFill="1" applyBorder="1" applyAlignment="1" applyProtection="1">
      <alignment horizontal="left" vertical="center" wrapText="1"/>
      <protection hidden="1"/>
    </xf>
    <xf numFmtId="0" fontId="6" fillId="35" borderId="0" xfId="0" applyFont="1" applyFill="1" applyBorder="1" applyAlignment="1">
      <alignment/>
    </xf>
    <xf numFmtId="0" fontId="16" fillId="0" borderId="11" xfId="0" applyFont="1" applyFill="1" applyBorder="1" applyAlignment="1">
      <alignment horizontal="left" vertical="center" wrapText="1"/>
    </xf>
    <xf numFmtId="3" fontId="9" fillId="0" borderId="11"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185" fontId="9" fillId="0" borderId="11" xfId="84" applyNumberFormat="1" applyFont="1" applyFill="1" applyBorder="1" applyAlignment="1">
      <alignment horizontal="center" vertical="center"/>
    </xf>
    <xf numFmtId="177" fontId="9" fillId="34" borderId="11" xfId="0" applyNumberFormat="1" applyFont="1" applyFill="1" applyBorder="1" applyAlignment="1" applyProtection="1">
      <alignment horizontal="left" vertical="center" wrapText="1"/>
      <protection hidden="1"/>
    </xf>
    <xf numFmtId="0" fontId="9" fillId="0" borderId="11" xfId="0" applyFont="1" applyBorder="1" applyAlignment="1">
      <alignment horizontal="left" vertical="center" wrapText="1"/>
    </xf>
    <xf numFmtId="167" fontId="9" fillId="0" borderId="11"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193" fontId="9" fillId="0" borderId="11" xfId="84" applyNumberFormat="1" applyFont="1" applyFill="1" applyBorder="1" applyAlignment="1">
      <alignment horizontal="center" vertical="center" wrapText="1"/>
    </xf>
    <xf numFmtId="0" fontId="6" fillId="0" borderId="0" xfId="0" applyFont="1" applyFill="1" applyBorder="1" applyAlignment="1">
      <alignment vertical="center"/>
    </xf>
    <xf numFmtId="2" fontId="6" fillId="0" borderId="10" xfId="67" applyNumberFormat="1" applyFont="1" applyFill="1" applyBorder="1" applyAlignment="1">
      <alignment vertical="center" wrapText="1"/>
      <protection/>
    </xf>
    <xf numFmtId="1" fontId="9" fillId="0" borderId="10" xfId="67" applyNumberFormat="1" applyFont="1" applyFill="1" applyBorder="1" applyAlignment="1">
      <alignment horizontal="center" vertical="center" wrapText="1"/>
      <protection/>
    </xf>
    <xf numFmtId="168" fontId="9" fillId="0" borderId="10" xfId="0" applyNumberFormat="1" applyFont="1" applyFill="1" applyBorder="1" applyAlignment="1" applyProtection="1">
      <alignment horizontal="left" vertical="center" wrapText="1"/>
      <protection hidden="1"/>
    </xf>
    <xf numFmtId="168" fontId="9" fillId="0" borderId="10" xfId="0" applyNumberFormat="1" applyFont="1" applyFill="1" applyBorder="1" applyAlignment="1" applyProtection="1">
      <alignment horizontal="center" vertical="center" wrapText="1"/>
      <protection hidden="1"/>
    </xf>
    <xf numFmtId="0" fontId="9" fillId="0" borderId="0" xfId="0" applyFont="1" applyBorder="1" applyAlignment="1">
      <alignment/>
    </xf>
    <xf numFmtId="1" fontId="9" fillId="0" borderId="11" xfId="67" applyNumberFormat="1" applyFont="1" applyFill="1" applyBorder="1" applyAlignment="1">
      <alignment horizontal="center" vertical="center" wrapText="1"/>
      <protection/>
    </xf>
    <xf numFmtId="168" fontId="9" fillId="0" borderId="11" xfId="0" applyNumberFormat="1" applyFont="1" applyFill="1" applyBorder="1" applyAlignment="1" applyProtection="1">
      <alignment horizontal="left" vertical="center" wrapText="1"/>
      <protection hidden="1"/>
    </xf>
    <xf numFmtId="3" fontId="9" fillId="0" borderId="11" xfId="0" applyNumberFormat="1" applyFont="1" applyFill="1" applyBorder="1" applyAlignment="1" applyProtection="1">
      <alignment horizontal="center" vertical="center"/>
      <protection locked="0"/>
    </xf>
    <xf numFmtId="3" fontId="67" fillId="0" borderId="11" xfId="0" applyNumberFormat="1" applyFont="1" applyFill="1" applyBorder="1" applyAlignment="1" applyProtection="1">
      <alignment horizontal="center" vertical="center"/>
      <protection locked="0"/>
    </xf>
    <xf numFmtId="168" fontId="9" fillId="0" borderId="11" xfId="0" applyNumberFormat="1" applyFont="1" applyFill="1" applyBorder="1" applyAlignment="1" applyProtection="1">
      <alignment horizontal="center" vertical="center" wrapText="1"/>
      <protection hidden="1"/>
    </xf>
    <xf numFmtId="3" fontId="9" fillId="0" borderId="0" xfId="0" applyNumberFormat="1" applyFont="1" applyBorder="1" applyAlignment="1">
      <alignment/>
    </xf>
    <xf numFmtId="0" fontId="9" fillId="0" borderId="0" xfId="0" applyFont="1" applyFill="1" applyBorder="1" applyAlignment="1">
      <alignment/>
    </xf>
    <xf numFmtId="0" fontId="68" fillId="33" borderId="0" xfId="0" applyFont="1" applyFill="1" applyBorder="1" applyAlignment="1">
      <alignment vertical="center"/>
    </xf>
    <xf numFmtId="0" fontId="9" fillId="33" borderId="0" xfId="0" applyFont="1" applyFill="1" applyBorder="1" applyAlignment="1">
      <alignment/>
    </xf>
    <xf numFmtId="0" fontId="9" fillId="0" borderId="14" xfId="0" applyFont="1" applyFill="1" applyBorder="1" applyAlignment="1">
      <alignment horizontal="left" vertical="center" wrapText="1"/>
    </xf>
    <xf numFmtId="0" fontId="9" fillId="0" borderId="0" xfId="0" applyFont="1" applyBorder="1" applyAlignment="1">
      <alignment/>
    </xf>
    <xf numFmtId="1" fontId="9" fillId="0" borderId="10" xfId="67" applyNumberFormat="1" applyFont="1" applyFill="1" applyBorder="1" applyAlignment="1">
      <alignment horizontal="center" vertical="center" wrapText="1"/>
      <protection/>
    </xf>
    <xf numFmtId="168" fontId="9" fillId="0" borderId="11" xfId="0" applyNumberFormat="1" applyFont="1" applyFill="1" applyBorder="1" applyAlignment="1" applyProtection="1">
      <alignment horizontal="left" vertical="center" wrapText="1"/>
      <protection hidden="1"/>
    </xf>
    <xf numFmtId="0" fontId="9" fillId="33" borderId="0" xfId="0" applyFont="1" applyFill="1" applyBorder="1" applyAlignment="1">
      <alignment/>
    </xf>
    <xf numFmtId="3" fontId="10" fillId="0" borderId="10" xfId="0" applyNumberFormat="1" applyFont="1" applyFill="1" applyBorder="1" applyAlignment="1">
      <alignment horizontal="center" vertical="center"/>
    </xf>
    <xf numFmtId="1" fontId="9" fillId="0" borderId="10" xfId="59" applyNumberFormat="1" applyFont="1" applyFill="1" applyBorder="1" applyAlignment="1">
      <alignment horizontal="center" vertical="center" wrapText="1"/>
      <protection/>
    </xf>
    <xf numFmtId="3" fontId="9" fillId="0" borderId="0" xfId="0" applyNumberFormat="1" applyFont="1" applyBorder="1" applyAlignment="1">
      <alignment/>
    </xf>
    <xf numFmtId="0" fontId="9" fillId="0" borderId="11" xfId="0" applyFont="1" applyFill="1" applyBorder="1" applyAlignment="1">
      <alignment horizontal="left" vertical="center" wrapText="1"/>
    </xf>
    <xf numFmtId="0" fontId="9" fillId="34" borderId="10" xfId="0" applyNumberFormat="1" applyFont="1" applyFill="1" applyBorder="1" applyAlignment="1" applyProtection="1">
      <alignment vertical="top" wrapText="1"/>
      <protection hidden="1"/>
    </xf>
    <xf numFmtId="191" fontId="9" fillId="34" borderId="10" xfId="67" applyNumberFormat="1" applyFont="1" applyFill="1" applyBorder="1" applyAlignment="1">
      <alignment vertical="center" wrapText="1"/>
      <protection/>
    </xf>
    <xf numFmtId="0" fontId="9" fillId="34" borderId="10" xfId="0" applyNumberFormat="1" applyFont="1" applyFill="1" applyBorder="1" applyAlignment="1" applyProtection="1">
      <alignment wrapText="1"/>
      <protection hidden="1"/>
    </xf>
    <xf numFmtId="191" fontId="69" fillId="34" borderId="10" xfId="67" applyNumberFormat="1" applyFont="1" applyFill="1" applyBorder="1" applyAlignment="1">
      <alignment vertical="center" wrapText="1"/>
      <protection/>
    </xf>
    <xf numFmtId="0" fontId="9" fillId="34" borderId="10" xfId="0" applyNumberFormat="1" applyFont="1" applyFill="1" applyBorder="1" applyAlignment="1" applyProtection="1">
      <alignment vertical="center" wrapText="1"/>
      <protection hidden="1"/>
    </xf>
    <xf numFmtId="168" fontId="9" fillId="0" borderId="10" xfId="0" applyNumberFormat="1" applyFont="1" applyFill="1" applyBorder="1" applyAlignment="1" applyProtection="1">
      <alignment vertical="center" wrapText="1"/>
      <protection hidden="1"/>
    </xf>
    <xf numFmtId="3" fontId="9" fillId="0" borderId="10" xfId="67" applyNumberFormat="1" applyFont="1" applyFill="1" applyBorder="1" applyAlignment="1">
      <alignment horizontal="center" vertical="center" wrapText="1"/>
      <protection/>
    </xf>
    <xf numFmtId="0" fontId="24" fillId="0" borderId="10" xfId="0" applyNumberFormat="1" applyFont="1" applyFill="1" applyBorder="1" applyAlignment="1" applyProtection="1">
      <alignment vertical="center" wrapText="1"/>
      <protection hidden="1"/>
    </xf>
    <xf numFmtId="191" fontId="67" fillId="0" borderId="10" xfId="67" applyNumberFormat="1" applyFont="1" applyFill="1" applyBorder="1" applyAlignment="1">
      <alignment vertical="top" wrapText="1"/>
      <protection/>
    </xf>
    <xf numFmtId="0" fontId="9" fillId="0" borderId="13" xfId="0" applyFont="1" applyFill="1" applyBorder="1" applyAlignment="1">
      <alignment horizontal="left" vertical="top" wrapText="1"/>
    </xf>
    <xf numFmtId="3" fontId="11" fillId="0" borderId="10" xfId="0" applyNumberFormat="1" applyFont="1" applyFill="1" applyBorder="1" applyAlignment="1">
      <alignment horizontal="center" vertical="center" wrapText="1"/>
    </xf>
    <xf numFmtId="1" fontId="9" fillId="0" borderId="10" xfId="67" applyNumberFormat="1" applyFont="1" applyFill="1" applyBorder="1" applyAlignment="1">
      <alignment vertical="center" wrapText="1"/>
      <protection/>
    </xf>
    <xf numFmtId="1" fontId="16" fillId="0" borderId="11" xfId="67" applyNumberFormat="1" applyFont="1" applyFill="1" applyBorder="1" applyAlignment="1">
      <alignment horizontal="center" vertical="center" wrapText="1"/>
      <protection/>
    </xf>
    <xf numFmtId="168" fontId="16" fillId="0" borderId="11" xfId="0" applyNumberFormat="1" applyFont="1" applyFill="1" applyBorder="1" applyAlignment="1" applyProtection="1">
      <alignment horizontal="left" vertical="center" wrapText="1"/>
      <protection hidden="1"/>
    </xf>
    <xf numFmtId="1" fontId="16" fillId="0" borderId="10" xfId="67" applyNumberFormat="1" applyFont="1" applyFill="1" applyBorder="1" applyAlignment="1">
      <alignment horizontal="center" vertical="center" wrapText="1"/>
      <protection/>
    </xf>
    <xf numFmtId="168" fontId="16" fillId="0" borderId="10" xfId="0" applyNumberFormat="1" applyFont="1" applyFill="1" applyBorder="1" applyAlignment="1" applyProtection="1">
      <alignment horizontal="left" vertical="center" wrapText="1"/>
      <protection hidden="1"/>
    </xf>
    <xf numFmtId="2" fontId="9" fillId="0" borderId="11" xfId="55" applyNumberFormat="1" applyFont="1" applyFill="1" applyBorder="1" applyAlignment="1" applyProtection="1">
      <alignment horizontal="left" vertical="center" wrapText="1"/>
      <protection hidden="1"/>
    </xf>
    <xf numFmtId="0" fontId="67" fillId="0" borderId="0" xfId="0" applyFont="1" applyAlignment="1">
      <alignment/>
    </xf>
    <xf numFmtId="0" fontId="67" fillId="0" borderId="10" xfId="0" applyFont="1" applyBorder="1" applyAlignment="1">
      <alignment/>
    </xf>
    <xf numFmtId="0" fontId="67" fillId="0" borderId="10" xfId="0" applyFont="1" applyBorder="1" applyAlignment="1">
      <alignment horizontal="center" vertical="center"/>
    </xf>
    <xf numFmtId="3" fontId="9" fillId="0" borderId="10" xfId="0" applyNumberFormat="1" applyFont="1" applyFill="1" applyBorder="1" applyAlignment="1" applyProtection="1">
      <alignment horizontal="center" vertical="center" wrapText="1"/>
      <protection hidden="1"/>
    </xf>
    <xf numFmtId="0" fontId="67" fillId="0" borderId="10" xfId="0" applyFont="1" applyBorder="1" applyAlignment="1">
      <alignment vertical="center"/>
    </xf>
    <xf numFmtId="168" fontId="9" fillId="34" borderId="10" xfId="0" applyNumberFormat="1" applyFont="1" applyFill="1" applyBorder="1" applyAlignment="1" applyProtection="1">
      <alignment horizontal="left" vertical="top" wrapText="1"/>
      <protection hidden="1"/>
    </xf>
    <xf numFmtId="3" fontId="9" fillId="34" borderId="10" xfId="0" applyNumberFormat="1" applyFont="1" applyFill="1" applyBorder="1" applyAlignment="1">
      <alignment horizontal="center" vertical="center"/>
    </xf>
    <xf numFmtId="168" fontId="9" fillId="0" borderId="10" xfId="0" applyNumberFormat="1" applyFont="1" applyFill="1" applyBorder="1" applyAlignment="1" applyProtection="1">
      <alignment horizontal="left" vertical="top" wrapText="1"/>
      <protection hidden="1"/>
    </xf>
    <xf numFmtId="3" fontId="6" fillId="0" borderId="0" xfId="0" applyNumberFormat="1" applyFont="1" applyFill="1" applyBorder="1" applyAlignment="1">
      <alignment/>
    </xf>
    <xf numFmtId="3" fontId="67" fillId="0" borderId="10" xfId="0" applyNumberFormat="1" applyFont="1" applyFill="1" applyBorder="1" applyAlignment="1">
      <alignment horizontal="center" vertical="center"/>
    </xf>
    <xf numFmtId="3" fontId="67" fillId="0" borderId="10" xfId="0" applyNumberFormat="1" applyFont="1" applyBorder="1" applyAlignment="1">
      <alignment/>
    </xf>
    <xf numFmtId="3" fontId="70" fillId="0" borderId="10" xfId="0" applyNumberFormat="1" applyFont="1" applyBorder="1" applyAlignment="1">
      <alignment/>
    </xf>
    <xf numFmtId="3" fontId="71" fillId="0" borderId="10" xfId="84" applyNumberFormat="1" applyFont="1" applyBorder="1" applyAlignment="1">
      <alignment/>
    </xf>
    <xf numFmtId="3" fontId="67" fillId="0" borderId="10" xfId="84" applyNumberFormat="1" applyFont="1" applyBorder="1" applyAlignment="1">
      <alignment/>
    </xf>
    <xf numFmtId="168" fontId="11" fillId="0" borderId="10" xfId="0" applyNumberFormat="1" applyFont="1" applyFill="1" applyBorder="1" applyAlignment="1" applyProtection="1">
      <alignment horizontal="left" vertical="center" wrapText="1"/>
      <protection hidden="1"/>
    </xf>
    <xf numFmtId="3" fontId="67" fillId="0" borderId="10" xfId="0" applyNumberFormat="1" applyFont="1" applyBorder="1" applyAlignment="1">
      <alignment horizontal="center" vertical="center"/>
    </xf>
    <xf numFmtId="168" fontId="9" fillId="0" borderId="11" xfId="0" applyNumberFormat="1" applyFont="1" applyFill="1" applyBorder="1" applyAlignment="1" applyProtection="1">
      <alignment horizontal="left" vertical="top" wrapText="1"/>
      <protection hidden="1"/>
    </xf>
    <xf numFmtId="3" fontId="9" fillId="0" borderId="11" xfId="0" applyNumberFormat="1" applyFont="1" applyFill="1" applyBorder="1" applyAlignment="1" applyProtection="1">
      <alignment horizontal="center" vertical="center" wrapText="1"/>
      <protection hidden="1"/>
    </xf>
    <xf numFmtId="3" fontId="67" fillId="0" borderId="10" xfId="0" applyNumberFormat="1" applyFont="1" applyBorder="1" applyAlignment="1">
      <alignment vertical="center"/>
    </xf>
    <xf numFmtId="0" fontId="67" fillId="0" borderId="0" xfId="0" applyFont="1" applyAlignment="1">
      <alignment vertical="center"/>
    </xf>
    <xf numFmtId="0" fontId="67" fillId="0" borderId="11" xfId="0" applyFont="1" applyBorder="1" applyAlignment="1">
      <alignment horizontal="center" vertical="center"/>
    </xf>
    <xf numFmtId="0" fontId="67" fillId="34" borderId="0" xfId="0" applyFont="1" applyFill="1" applyAlignment="1">
      <alignment/>
    </xf>
    <xf numFmtId="0" fontId="72" fillId="0" borderId="10" xfId="0" applyFont="1" applyFill="1" applyBorder="1" applyAlignment="1">
      <alignment vertical="center"/>
    </xf>
    <xf numFmtId="168" fontId="27" fillId="0" borderId="10" xfId="0" applyNumberFormat="1" applyFont="1" applyFill="1" applyBorder="1" applyAlignment="1" applyProtection="1">
      <alignment horizontal="left" vertical="center" wrapText="1"/>
      <protection hidden="1"/>
    </xf>
    <xf numFmtId="0" fontId="67" fillId="34" borderId="10" xfId="0" applyFont="1" applyFill="1" applyBorder="1" applyAlignment="1">
      <alignment/>
    </xf>
    <xf numFmtId="3" fontId="72" fillId="0" borderId="10" xfId="0" applyNumberFormat="1" applyFont="1" applyFill="1" applyBorder="1" applyAlignment="1">
      <alignment horizontal="center" vertical="center"/>
    </xf>
    <xf numFmtId="3" fontId="67" fillId="34" borderId="10" xfId="0" applyNumberFormat="1" applyFont="1" applyFill="1" applyBorder="1" applyAlignment="1">
      <alignment/>
    </xf>
    <xf numFmtId="0" fontId="72" fillId="0" borderId="12" xfId="0" applyFont="1" applyFill="1" applyBorder="1" applyAlignment="1">
      <alignment vertical="center"/>
    </xf>
    <xf numFmtId="3" fontId="72" fillId="0" borderId="12" xfId="0" applyNumberFormat="1"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2" fillId="0" borderId="15" xfId="0" applyFont="1" applyFill="1" applyBorder="1" applyAlignment="1">
      <alignment horizontal="center" vertical="center"/>
    </xf>
    <xf numFmtId="0" fontId="72" fillId="0" borderId="16" xfId="0" applyFont="1" applyFill="1" applyBorder="1" applyAlignment="1">
      <alignment horizontal="center" vertical="center"/>
    </xf>
    <xf numFmtId="0" fontId="72" fillId="13" borderId="17" xfId="0" applyFont="1" applyFill="1" applyBorder="1" applyAlignment="1">
      <alignment horizontal="center" vertical="center"/>
    </xf>
    <xf numFmtId="0" fontId="72" fillId="13" borderId="10" xfId="0" applyFont="1" applyFill="1" applyBorder="1" applyAlignment="1">
      <alignment horizontal="center" vertical="center"/>
    </xf>
    <xf numFmtId="168" fontId="9" fillId="0" borderId="11" xfId="0" applyNumberFormat="1" applyFont="1" applyFill="1" applyBorder="1" applyAlignment="1" applyProtection="1">
      <alignment horizontal="center" vertical="center" wrapText="1"/>
      <protection hidden="1"/>
    </xf>
    <xf numFmtId="168" fontId="9" fillId="0" borderId="12" xfId="0" applyNumberFormat="1" applyFont="1" applyFill="1" applyBorder="1" applyAlignment="1" applyProtection="1">
      <alignment horizontal="center" vertical="center" wrapText="1"/>
      <protection hidden="1"/>
    </xf>
    <xf numFmtId="168" fontId="9" fillId="0" borderId="11" xfId="0" applyNumberFormat="1" applyFont="1" applyFill="1" applyBorder="1" applyAlignment="1" applyProtection="1">
      <alignment horizontal="left" vertical="center" wrapText="1"/>
      <protection hidden="1"/>
    </xf>
    <xf numFmtId="168" fontId="9" fillId="0" borderId="12" xfId="0" applyNumberFormat="1" applyFont="1" applyFill="1" applyBorder="1" applyAlignment="1" applyProtection="1">
      <alignment horizontal="left" vertical="center" wrapText="1"/>
      <protection hidden="1"/>
    </xf>
    <xf numFmtId="0" fontId="72" fillId="0" borderId="18" xfId="0" applyFont="1" applyFill="1" applyBorder="1" applyAlignment="1">
      <alignment horizontal="center" vertical="center"/>
    </xf>
    <xf numFmtId="168" fontId="9" fillId="0" borderId="11" xfId="0" applyNumberFormat="1" applyFont="1" applyFill="1" applyBorder="1" applyAlignment="1" applyProtection="1">
      <alignment horizontal="left" vertical="top" wrapText="1"/>
      <protection hidden="1"/>
    </xf>
    <xf numFmtId="168" fontId="9" fillId="0" borderId="12" xfId="0" applyNumberFormat="1" applyFont="1" applyFill="1" applyBorder="1" applyAlignment="1" applyProtection="1">
      <alignment horizontal="left" vertical="top" wrapText="1"/>
      <protection hidden="1"/>
    </xf>
    <xf numFmtId="0" fontId="67" fillId="0" borderId="11" xfId="0" applyFont="1" applyBorder="1" applyAlignment="1">
      <alignment horizontal="center" vertical="center"/>
    </xf>
    <xf numFmtId="0" fontId="67" fillId="0" borderId="12" xfId="0" applyFont="1" applyBorder="1" applyAlignment="1">
      <alignment horizontal="center" vertical="center"/>
    </xf>
    <xf numFmtId="3" fontId="9" fillId="0" borderId="11" xfId="0" applyNumberFormat="1" applyFont="1" applyFill="1" applyBorder="1" applyAlignment="1" applyProtection="1">
      <alignment horizontal="center" vertical="center" wrapText="1"/>
      <protection hidden="1"/>
    </xf>
    <xf numFmtId="3" fontId="9" fillId="0" borderId="12" xfId="0" applyNumberFormat="1" applyFont="1" applyFill="1" applyBorder="1" applyAlignment="1" applyProtection="1">
      <alignment horizontal="center" vertical="center" wrapText="1"/>
      <protection hidden="1"/>
    </xf>
    <xf numFmtId="168" fontId="9" fillId="0" borderId="13" xfId="0" applyNumberFormat="1" applyFont="1" applyFill="1" applyBorder="1" applyAlignment="1" applyProtection="1">
      <alignment horizontal="center" vertical="center" wrapText="1"/>
      <protection hidden="1"/>
    </xf>
    <xf numFmtId="168" fontId="9" fillId="0" borderId="13" xfId="0" applyNumberFormat="1" applyFont="1" applyFill="1" applyBorder="1" applyAlignment="1" applyProtection="1">
      <alignment horizontal="left" vertical="center" wrapText="1"/>
      <protection hidden="1"/>
    </xf>
    <xf numFmtId="0" fontId="67" fillId="0" borderId="13" xfId="0" applyFont="1" applyBorder="1" applyAlignment="1">
      <alignment horizontal="center" vertical="center"/>
    </xf>
    <xf numFmtId="0" fontId="10" fillId="13" borderId="10" xfId="0" applyNumberFormat="1" applyFont="1" applyFill="1" applyBorder="1" applyAlignment="1" applyProtection="1">
      <alignment horizontal="center" vertical="center" wrapText="1"/>
      <protection hidden="1"/>
    </xf>
    <xf numFmtId="0" fontId="10" fillId="34" borderId="15" xfId="67" applyFont="1" applyFill="1" applyBorder="1" applyAlignment="1">
      <alignment horizontal="center" vertical="center" wrapText="1"/>
      <protection/>
    </xf>
    <xf numFmtId="0" fontId="10" fillId="34" borderId="16" xfId="67" applyFont="1" applyFill="1" applyBorder="1" applyAlignment="1">
      <alignment horizontal="center" vertical="center" wrapText="1"/>
      <protection/>
    </xf>
    <xf numFmtId="168" fontId="9" fillId="0" borderId="13" xfId="0" applyNumberFormat="1" applyFont="1" applyFill="1" applyBorder="1" applyAlignment="1" applyProtection="1">
      <alignment horizontal="left" vertical="top" wrapText="1"/>
      <protection hidden="1"/>
    </xf>
    <xf numFmtId="3" fontId="9" fillId="0" borderId="13" xfId="0" applyNumberFormat="1" applyFont="1" applyFill="1" applyBorder="1" applyAlignment="1" applyProtection="1">
      <alignment horizontal="center" vertical="center" wrapText="1"/>
      <protection hidden="1"/>
    </xf>
    <xf numFmtId="0" fontId="10" fillId="0" borderId="10"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left" vertical="center" wrapText="1"/>
    </xf>
    <xf numFmtId="16" fontId="9" fillId="0" borderId="11" xfId="0" applyNumberFormat="1" applyFont="1" applyFill="1" applyBorder="1" applyAlignment="1">
      <alignment horizontal="left" vertical="center" wrapText="1"/>
    </xf>
    <xf numFmtId="16" fontId="9" fillId="0" borderId="12" xfId="0" applyNumberFormat="1" applyFont="1" applyFill="1" applyBorder="1" applyAlignment="1">
      <alignment horizontal="left"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3" fontId="9" fillId="0" borderId="11" xfId="0" applyNumberFormat="1" applyFont="1" applyFill="1" applyBorder="1" applyAlignment="1">
      <alignment horizontal="left" vertical="center" wrapText="1"/>
    </xf>
    <xf numFmtId="3" fontId="9" fillId="0" borderId="12" xfId="0" applyNumberFormat="1"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8" xfId="0" applyFont="1" applyFill="1" applyBorder="1" applyAlignment="1">
      <alignment horizontal="center" vertical="center" wrapText="1"/>
    </xf>
    <xf numFmtId="0" fontId="0" fillId="0" borderId="12" xfId="0" applyBorder="1" applyAlignment="1">
      <alignment horizontal="center" vertical="center" wrapText="1"/>
    </xf>
    <xf numFmtId="0" fontId="9" fillId="0" borderId="11" xfId="0" applyFont="1" applyBorder="1" applyAlignment="1">
      <alignment horizontal="left" vertical="center" wrapText="1"/>
    </xf>
    <xf numFmtId="0" fontId="0" fillId="0" borderId="12" xfId="0" applyBorder="1" applyAlignment="1">
      <alignment horizontal="left" vertical="center" wrapText="1"/>
    </xf>
    <xf numFmtId="0" fontId="9" fillId="0" borderId="12" xfId="0" applyFont="1" applyBorder="1" applyAlignment="1">
      <alignment horizontal="left" vertical="center" wrapText="1"/>
    </xf>
    <xf numFmtId="0" fontId="10" fillId="13" borderId="15" xfId="0" applyFont="1" applyFill="1" applyBorder="1" applyAlignment="1">
      <alignment horizontal="center" vertical="center" wrapText="1"/>
    </xf>
    <xf numFmtId="0" fontId="10" fillId="13" borderId="18"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9" fillId="0" borderId="11" xfId="0" applyFont="1" applyFill="1" applyBorder="1" applyAlignment="1">
      <alignment vertical="center" wrapText="1"/>
    </xf>
    <xf numFmtId="0" fontId="0" fillId="0" borderId="12" xfId="0" applyBorder="1" applyAlignment="1">
      <alignment vertical="center" wrapText="1"/>
    </xf>
    <xf numFmtId="0" fontId="9" fillId="0" borderId="10"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3" fontId="9" fillId="0" borderId="13" xfId="0" applyNumberFormat="1"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2" xfId="0" applyFont="1" applyFill="1" applyBorder="1" applyAlignment="1">
      <alignment horizontal="left" vertical="center" wrapText="1"/>
    </xf>
    <xf numFmtId="3" fontId="9" fillId="0" borderId="11" xfId="0" applyNumberFormat="1" applyFont="1" applyFill="1" applyBorder="1" applyAlignment="1">
      <alignment horizontal="justify" vertical="center" wrapText="1"/>
    </xf>
    <xf numFmtId="3" fontId="9" fillId="0" borderId="13" xfId="0" applyNumberFormat="1" applyFont="1" applyFill="1" applyBorder="1" applyAlignment="1">
      <alignment horizontal="justify" vertical="center" wrapText="1"/>
    </xf>
    <xf numFmtId="3" fontId="9" fillId="0" borderId="12" xfId="0" applyNumberFormat="1" applyFont="1" applyFill="1" applyBorder="1" applyAlignment="1">
      <alignment horizontal="justify"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cellXfs>
  <cellStyles count="7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Денежный 2"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xfId="53"/>
    <cellStyle name="Обычный 2" xfId="54"/>
    <cellStyle name="Обычный 2 2" xfId="55"/>
    <cellStyle name="Обычный 2 2 2" xfId="56"/>
    <cellStyle name="Обычный 2 3" xfId="57"/>
    <cellStyle name="Обычный 2 4" xfId="58"/>
    <cellStyle name="Обычный 2 5" xfId="59"/>
    <cellStyle name="Обычный 2 5 2" xfId="60"/>
    <cellStyle name="Обычный 2 6" xfId="61"/>
    <cellStyle name="Обычный 2 6 2" xfId="62"/>
    <cellStyle name="Обычный 2 7" xfId="63"/>
    <cellStyle name="Обычный 2 8" xfId="64"/>
    <cellStyle name="Обычный 2 9" xfId="65"/>
    <cellStyle name="Обычный 3" xfId="66"/>
    <cellStyle name="Обычный 3 2" xfId="67"/>
    <cellStyle name="Обычный 4" xfId="68"/>
    <cellStyle name="Обычный 4 3" xfId="69"/>
    <cellStyle name="Обычный 5" xfId="70"/>
    <cellStyle name="Обычный 6" xfId="71"/>
    <cellStyle name="Обычный 6 2" xfId="72"/>
    <cellStyle name="Обычный 7" xfId="73"/>
    <cellStyle name="Обычный 8" xfId="74"/>
    <cellStyle name="Плохой" xfId="75"/>
    <cellStyle name="Пояснение" xfId="76"/>
    <cellStyle name="Примечание" xfId="77"/>
    <cellStyle name="Percent" xfId="78"/>
    <cellStyle name="Связанная ячейка" xfId="79"/>
    <cellStyle name="Стиль 1" xfId="80"/>
    <cellStyle name="Текст предупреждения" xfId="81"/>
    <cellStyle name="Тысячи [0]_Экономическая_классиф" xfId="82"/>
    <cellStyle name="Тысячи_Экономическая_классиф" xfId="83"/>
    <cellStyle name="Comma" xfId="84"/>
    <cellStyle name="Comma [0]" xfId="85"/>
    <cellStyle name="Финансовый 2" xfId="86"/>
    <cellStyle name="Хороший"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1:P343"/>
  <sheetViews>
    <sheetView showZeros="0" tabSelected="1" view="pageBreakPreview" zoomScale="30" zoomScaleSheetLayoutView="30" workbookViewId="0" topLeftCell="A1">
      <selection activeCell="A4" sqref="A4"/>
    </sheetView>
  </sheetViews>
  <sheetFormatPr defaultColWidth="9.00390625" defaultRowHeight="12.75"/>
  <cols>
    <col min="1" max="1" width="10.25390625" style="3" customWidth="1"/>
    <col min="2" max="2" width="196.875" style="19" customWidth="1"/>
    <col min="3" max="3" width="31.75390625" style="16" customWidth="1"/>
    <col min="4" max="4" width="31.00390625" style="16" customWidth="1"/>
    <col min="5" max="6" width="31.75390625" style="8" customWidth="1"/>
    <col min="7" max="7" width="31.375" style="4" customWidth="1"/>
    <col min="8" max="8" width="31.75390625" style="4" customWidth="1"/>
    <col min="9" max="9" width="219.00390625" style="13" customWidth="1"/>
    <col min="10" max="13" width="9.125" style="1" customWidth="1"/>
    <col min="14" max="14" width="19.25390625" style="1" bestFit="1" customWidth="1"/>
    <col min="15" max="15" width="15.875" style="1" bestFit="1" customWidth="1"/>
    <col min="16" max="16" width="17.25390625" style="1" bestFit="1" customWidth="1"/>
    <col min="17" max="16384" width="9.125" style="1" customWidth="1"/>
  </cols>
  <sheetData>
    <row r="1" ht="54" customHeight="1">
      <c r="I1" s="10" t="s">
        <v>388</v>
      </c>
    </row>
    <row r="2" spans="1:9" ht="85.5" customHeight="1">
      <c r="A2" s="182" t="s">
        <v>9</v>
      </c>
      <c r="B2" s="182"/>
      <c r="C2" s="182"/>
      <c r="D2" s="182"/>
      <c r="E2" s="182"/>
      <c r="F2" s="182"/>
      <c r="G2" s="182"/>
      <c r="H2" s="182"/>
      <c r="I2" s="182"/>
    </row>
    <row r="3" spans="1:9" ht="45.75" customHeight="1">
      <c r="A3" s="5"/>
      <c r="B3" s="20"/>
      <c r="C3" s="17"/>
      <c r="D3" s="17"/>
      <c r="E3" s="9"/>
      <c r="F3" s="22"/>
      <c r="G3" s="6"/>
      <c r="H3" s="23"/>
      <c r="I3" s="11" t="s">
        <v>0</v>
      </c>
    </row>
    <row r="4" spans="1:9" s="2" customFormat="1" ht="201.75" customHeight="1">
      <c r="A4" s="14" t="s">
        <v>1</v>
      </c>
      <c r="B4" s="21" t="s">
        <v>2</v>
      </c>
      <c r="C4" s="15" t="s">
        <v>5</v>
      </c>
      <c r="D4" s="15" t="s">
        <v>6</v>
      </c>
      <c r="E4" s="15" t="s">
        <v>7</v>
      </c>
      <c r="F4" s="15" t="s">
        <v>8</v>
      </c>
      <c r="G4" s="7" t="s">
        <v>10</v>
      </c>
      <c r="H4" s="7" t="s">
        <v>11</v>
      </c>
      <c r="I4" s="12" t="s">
        <v>354</v>
      </c>
    </row>
    <row r="5" spans="1:9" s="2" customFormat="1" ht="56.25" customHeight="1">
      <c r="A5" s="191" t="s">
        <v>110</v>
      </c>
      <c r="B5" s="192"/>
      <c r="C5" s="192"/>
      <c r="D5" s="192"/>
      <c r="E5" s="192"/>
      <c r="F5" s="192"/>
      <c r="G5" s="192"/>
      <c r="H5" s="192"/>
      <c r="I5" s="193"/>
    </row>
    <row r="6" spans="1:9" s="2" customFormat="1" ht="114.75">
      <c r="A6" s="25">
        <v>1</v>
      </c>
      <c r="B6" s="43" t="s">
        <v>61</v>
      </c>
      <c r="C6" s="26">
        <v>2000</v>
      </c>
      <c r="D6" s="26"/>
      <c r="E6" s="26"/>
      <c r="F6" s="26"/>
      <c r="G6" s="24"/>
      <c r="H6" s="24"/>
      <c r="I6" s="188" t="s">
        <v>307</v>
      </c>
    </row>
    <row r="7" spans="1:9" s="2" customFormat="1" ht="153">
      <c r="A7" s="25">
        <v>2</v>
      </c>
      <c r="B7" s="43" t="s">
        <v>62</v>
      </c>
      <c r="C7" s="26"/>
      <c r="D7" s="26">
        <v>2000</v>
      </c>
      <c r="E7" s="26"/>
      <c r="F7" s="26"/>
      <c r="G7" s="24"/>
      <c r="H7" s="24"/>
      <c r="I7" s="190"/>
    </row>
    <row r="8" spans="1:9" s="2" customFormat="1" ht="36.75" customHeight="1">
      <c r="A8" s="170" t="s">
        <v>3</v>
      </c>
      <c r="B8" s="170"/>
      <c r="C8" s="18">
        <f aca="true" t="shared" si="0" ref="C8:H8">SUM(C6:C7)</f>
        <v>2000</v>
      </c>
      <c r="D8" s="18">
        <f t="shared" si="0"/>
        <v>2000</v>
      </c>
      <c r="E8" s="18">
        <f t="shared" si="0"/>
        <v>0</v>
      </c>
      <c r="F8" s="18">
        <f t="shared" si="0"/>
        <v>0</v>
      </c>
      <c r="G8" s="18">
        <f t="shared" si="0"/>
        <v>0</v>
      </c>
      <c r="H8" s="18">
        <f t="shared" si="0"/>
        <v>0</v>
      </c>
      <c r="I8" s="18"/>
    </row>
    <row r="9" spans="1:9" s="2" customFormat="1" ht="51" customHeight="1">
      <c r="A9" s="171" t="s">
        <v>21</v>
      </c>
      <c r="B9" s="171"/>
      <c r="C9" s="171"/>
      <c r="D9" s="171"/>
      <c r="E9" s="171"/>
      <c r="F9" s="171"/>
      <c r="G9" s="171"/>
      <c r="H9" s="171"/>
      <c r="I9" s="171"/>
    </row>
    <row r="10" spans="1:9" s="2" customFormat="1" ht="153">
      <c r="A10" s="172">
        <v>1</v>
      </c>
      <c r="B10" s="43" t="s">
        <v>22</v>
      </c>
      <c r="C10" s="26">
        <v>5500</v>
      </c>
      <c r="D10" s="26"/>
      <c r="E10" s="26"/>
      <c r="F10" s="26"/>
      <c r="G10" s="24"/>
      <c r="H10" s="24"/>
      <c r="I10" s="188" t="s">
        <v>308</v>
      </c>
    </row>
    <row r="11" spans="1:9" s="2" customFormat="1" ht="257.25" customHeight="1">
      <c r="A11" s="187"/>
      <c r="B11" s="43" t="s">
        <v>23</v>
      </c>
      <c r="C11" s="26"/>
      <c r="D11" s="26">
        <v>5500</v>
      </c>
      <c r="E11" s="26"/>
      <c r="F11" s="26"/>
      <c r="G11" s="24"/>
      <c r="H11" s="24"/>
      <c r="I11" s="189"/>
    </row>
    <row r="12" spans="1:9" s="2" customFormat="1" ht="113.25" customHeight="1">
      <c r="A12" s="172">
        <v>2</v>
      </c>
      <c r="B12" s="145" t="s">
        <v>385</v>
      </c>
      <c r="C12" s="26">
        <v>22</v>
      </c>
      <c r="D12" s="26"/>
      <c r="E12" s="26"/>
      <c r="F12" s="26"/>
      <c r="G12" s="24"/>
      <c r="H12" s="24"/>
      <c r="I12" s="188" t="s">
        <v>24</v>
      </c>
    </row>
    <row r="13" spans="1:9" s="2" customFormat="1" ht="113.25" customHeight="1">
      <c r="A13" s="187"/>
      <c r="B13" s="146"/>
      <c r="C13" s="26"/>
      <c r="D13" s="26">
        <v>22</v>
      </c>
      <c r="E13" s="26"/>
      <c r="F13" s="26"/>
      <c r="G13" s="24"/>
      <c r="H13" s="24"/>
      <c r="I13" s="190"/>
    </row>
    <row r="14" spans="1:9" s="2" customFormat="1" ht="37.5">
      <c r="A14" s="170" t="s">
        <v>3</v>
      </c>
      <c r="B14" s="170"/>
      <c r="C14" s="18">
        <f>C10+C12</f>
        <v>5522</v>
      </c>
      <c r="D14" s="18">
        <f>D11+D13</f>
        <v>5522</v>
      </c>
      <c r="E14" s="18">
        <f>E10+E11+E12+E13</f>
        <v>0</v>
      </c>
      <c r="F14" s="18">
        <f>F10+F11+F12+F13</f>
        <v>0</v>
      </c>
      <c r="G14" s="18">
        <v>0</v>
      </c>
      <c r="H14" s="18">
        <v>0</v>
      </c>
      <c r="I14" s="18"/>
    </row>
    <row r="15" spans="1:9" s="2" customFormat="1" ht="51" customHeight="1">
      <c r="A15" s="171" t="s">
        <v>53</v>
      </c>
      <c r="B15" s="171"/>
      <c r="C15" s="171"/>
      <c r="D15" s="171"/>
      <c r="E15" s="171"/>
      <c r="F15" s="171"/>
      <c r="G15" s="171"/>
      <c r="H15" s="171"/>
      <c r="I15" s="171"/>
    </row>
    <row r="16" spans="1:9" s="2" customFormat="1" ht="173.25" customHeight="1">
      <c r="A16" s="25">
        <v>1</v>
      </c>
      <c r="B16" s="43" t="s">
        <v>54</v>
      </c>
      <c r="C16" s="26">
        <v>19656.0865</v>
      </c>
      <c r="D16" s="26">
        <v>0</v>
      </c>
      <c r="E16" s="26">
        <v>19860.3465</v>
      </c>
      <c r="F16" s="26"/>
      <c r="G16" s="26">
        <v>19950.5865</v>
      </c>
      <c r="H16" s="24"/>
      <c r="I16" s="27" t="s">
        <v>309</v>
      </c>
    </row>
    <row r="17" spans="1:9" s="2" customFormat="1" ht="267.75">
      <c r="A17" s="29">
        <v>2</v>
      </c>
      <c r="B17" s="52" t="s">
        <v>55</v>
      </c>
      <c r="C17" s="35"/>
      <c r="D17" s="35">
        <v>13728.0985</v>
      </c>
      <c r="E17" s="35"/>
      <c r="F17" s="35">
        <v>15745.2800122072</v>
      </c>
      <c r="G17" s="35"/>
      <c r="H17" s="35">
        <v>17421.926878241</v>
      </c>
      <c r="I17" s="52" t="s">
        <v>310</v>
      </c>
    </row>
    <row r="18" spans="1:9" s="2" customFormat="1" ht="114.75">
      <c r="A18" s="25">
        <v>3</v>
      </c>
      <c r="B18" s="43" t="s">
        <v>56</v>
      </c>
      <c r="C18" s="26"/>
      <c r="D18" s="26">
        <v>1762.087</v>
      </c>
      <c r="E18" s="26"/>
      <c r="F18" s="26"/>
      <c r="G18" s="26"/>
      <c r="H18" s="26"/>
      <c r="I18" s="27" t="s">
        <v>311</v>
      </c>
    </row>
    <row r="19" spans="1:9" s="2" customFormat="1" ht="114.75">
      <c r="A19" s="25">
        <v>4</v>
      </c>
      <c r="B19" s="43" t="s">
        <v>57</v>
      </c>
      <c r="C19" s="26"/>
      <c r="D19" s="26">
        <v>981.802</v>
      </c>
      <c r="E19" s="26"/>
      <c r="F19" s="26"/>
      <c r="G19" s="26"/>
      <c r="H19" s="26"/>
      <c r="I19" s="27" t="s">
        <v>312</v>
      </c>
    </row>
    <row r="20" spans="1:9" s="2" customFormat="1" ht="114.75">
      <c r="A20" s="29">
        <v>5</v>
      </c>
      <c r="B20" s="52" t="s">
        <v>172</v>
      </c>
      <c r="C20" s="35"/>
      <c r="D20" s="35">
        <v>684.09898</v>
      </c>
      <c r="E20" s="35"/>
      <c r="F20" s="35"/>
      <c r="G20" s="35"/>
      <c r="H20" s="35"/>
      <c r="I20" s="115" t="s">
        <v>313</v>
      </c>
    </row>
    <row r="21" spans="1:9" s="2" customFormat="1" ht="114.75">
      <c r="A21" s="29">
        <v>6</v>
      </c>
      <c r="B21" s="52" t="s">
        <v>58</v>
      </c>
      <c r="C21" s="35"/>
      <c r="D21" s="35">
        <v>0</v>
      </c>
      <c r="E21" s="35"/>
      <c r="F21" s="35">
        <v>1615.066</v>
      </c>
      <c r="G21" s="35"/>
      <c r="H21" s="35">
        <v>28.66</v>
      </c>
      <c r="I21" s="115" t="s">
        <v>314</v>
      </c>
    </row>
    <row r="22" spans="1:9" s="54" customFormat="1" ht="76.5">
      <c r="A22" s="25">
        <v>7</v>
      </c>
      <c r="B22" s="43" t="s">
        <v>59</v>
      </c>
      <c r="C22" s="26"/>
      <c r="D22" s="26">
        <v>2500</v>
      </c>
      <c r="E22" s="26"/>
      <c r="F22" s="26">
        <v>2500</v>
      </c>
      <c r="G22" s="26"/>
      <c r="H22" s="26">
        <v>2500</v>
      </c>
      <c r="I22" s="27" t="s">
        <v>315</v>
      </c>
    </row>
    <row r="23" spans="1:9" s="116" customFormat="1" ht="153">
      <c r="A23" s="118">
        <v>8</v>
      </c>
      <c r="B23" s="78" t="s">
        <v>173</v>
      </c>
      <c r="C23" s="79"/>
      <c r="D23" s="119">
        <v>169.1</v>
      </c>
      <c r="E23" s="117"/>
      <c r="F23" s="117"/>
      <c r="G23" s="117"/>
      <c r="H23" s="117"/>
      <c r="I23" s="120" t="s">
        <v>176</v>
      </c>
    </row>
    <row r="24" spans="1:9" s="116" customFormat="1" ht="153">
      <c r="A24" s="118">
        <v>9</v>
      </c>
      <c r="B24" s="78" t="s">
        <v>174</v>
      </c>
      <c r="C24" s="79"/>
      <c r="D24" s="119">
        <v>1061.81695</v>
      </c>
      <c r="E24" s="117"/>
      <c r="F24" s="117"/>
      <c r="G24" s="117"/>
      <c r="H24" s="117"/>
      <c r="I24" s="120" t="s">
        <v>176</v>
      </c>
    </row>
    <row r="25" spans="1:9" s="116" customFormat="1" ht="153">
      <c r="A25" s="118">
        <v>10</v>
      </c>
      <c r="B25" s="78" t="s">
        <v>175</v>
      </c>
      <c r="C25" s="79"/>
      <c r="D25" s="119">
        <v>3077.0784</v>
      </c>
      <c r="E25" s="117"/>
      <c r="F25" s="117"/>
      <c r="G25" s="117"/>
      <c r="H25" s="117"/>
      <c r="I25" s="120" t="s">
        <v>176</v>
      </c>
    </row>
    <row r="26" spans="1:9" s="56" customFormat="1" ht="37.5">
      <c r="A26" s="170" t="s">
        <v>3</v>
      </c>
      <c r="B26" s="170"/>
      <c r="C26" s="34">
        <f aca="true" t="shared" si="1" ref="C26:H26">SUM(C16:C25)</f>
        <v>19656.0865</v>
      </c>
      <c r="D26" s="34">
        <f t="shared" si="1"/>
        <v>23964.081829999996</v>
      </c>
      <c r="E26" s="34">
        <f t="shared" si="1"/>
        <v>19860.3465</v>
      </c>
      <c r="F26" s="34">
        <f t="shared" si="1"/>
        <v>19860.3460122072</v>
      </c>
      <c r="G26" s="34">
        <f t="shared" si="1"/>
        <v>19950.5865</v>
      </c>
      <c r="H26" s="34">
        <f t="shared" si="1"/>
        <v>19950.586878241</v>
      </c>
      <c r="I26" s="55"/>
    </row>
    <row r="27" spans="1:9" s="2" customFormat="1" ht="51" customHeight="1">
      <c r="A27" s="171" t="s">
        <v>37</v>
      </c>
      <c r="B27" s="171"/>
      <c r="C27" s="171"/>
      <c r="D27" s="171"/>
      <c r="E27" s="171"/>
      <c r="F27" s="171"/>
      <c r="G27" s="171"/>
      <c r="H27" s="171"/>
      <c r="I27" s="171"/>
    </row>
    <row r="28" spans="1:9" s="2" customFormat="1" ht="179.25" customHeight="1">
      <c r="A28" s="172">
        <v>1</v>
      </c>
      <c r="B28" s="49" t="s">
        <v>35</v>
      </c>
      <c r="C28" s="26">
        <v>650000</v>
      </c>
      <c r="D28" s="26"/>
      <c r="E28" s="26">
        <v>595661.12</v>
      </c>
      <c r="F28" s="26"/>
      <c r="G28" s="24"/>
      <c r="H28" s="24"/>
      <c r="I28" s="145" t="s">
        <v>316</v>
      </c>
    </row>
    <row r="29" spans="1:9" s="2" customFormat="1" ht="267.75">
      <c r="A29" s="174"/>
      <c r="B29" s="43" t="s">
        <v>36</v>
      </c>
      <c r="C29" s="26"/>
      <c r="D29" s="26">
        <v>650000</v>
      </c>
      <c r="E29" s="26"/>
      <c r="F29" s="26">
        <v>595661.12</v>
      </c>
      <c r="G29" s="24"/>
      <c r="H29" s="24"/>
      <c r="I29" s="146"/>
    </row>
    <row r="30" spans="1:9" s="116" customFormat="1" ht="114.75">
      <c r="A30" s="118">
        <v>2</v>
      </c>
      <c r="B30" s="121" t="s">
        <v>177</v>
      </c>
      <c r="C30" s="79"/>
      <c r="D30" s="122">
        <v>7674.75841</v>
      </c>
      <c r="E30" s="117"/>
      <c r="F30" s="117"/>
      <c r="G30" s="117"/>
      <c r="H30" s="117"/>
      <c r="I30" s="120" t="s">
        <v>176</v>
      </c>
    </row>
    <row r="31" spans="1:9" s="116" customFormat="1" ht="114.75">
      <c r="A31" s="118">
        <v>3</v>
      </c>
      <c r="B31" s="121" t="s">
        <v>178</v>
      </c>
      <c r="C31" s="79"/>
      <c r="D31" s="24">
        <v>10800</v>
      </c>
      <c r="E31" s="117"/>
      <c r="F31" s="117"/>
      <c r="G31" s="117"/>
      <c r="H31" s="117"/>
      <c r="I31" s="120" t="s">
        <v>176</v>
      </c>
    </row>
    <row r="32" spans="1:9" s="116" customFormat="1" ht="114.75">
      <c r="A32" s="118">
        <v>4</v>
      </c>
      <c r="B32" s="121" t="s">
        <v>179</v>
      </c>
      <c r="C32" s="79"/>
      <c r="D32" s="24">
        <v>10800</v>
      </c>
      <c r="E32" s="117"/>
      <c r="F32" s="117"/>
      <c r="G32" s="117"/>
      <c r="H32" s="117"/>
      <c r="I32" s="120" t="s">
        <v>176</v>
      </c>
    </row>
    <row r="33" spans="1:9" s="116" customFormat="1" ht="114.75">
      <c r="A33" s="118">
        <v>5</v>
      </c>
      <c r="B33" s="121" t="s">
        <v>180</v>
      </c>
      <c r="C33" s="79"/>
      <c r="D33" s="24">
        <v>10800</v>
      </c>
      <c r="E33" s="117"/>
      <c r="F33" s="117"/>
      <c r="G33" s="117"/>
      <c r="H33" s="117"/>
      <c r="I33" s="120" t="s">
        <v>176</v>
      </c>
    </row>
    <row r="34" spans="1:9" s="116" customFormat="1" ht="153">
      <c r="A34" s="118">
        <v>6</v>
      </c>
      <c r="B34" s="121" t="s">
        <v>181</v>
      </c>
      <c r="C34" s="79"/>
      <c r="D34" s="24">
        <v>29791.66667</v>
      </c>
      <c r="E34" s="117"/>
      <c r="F34" s="117"/>
      <c r="G34" s="117"/>
      <c r="H34" s="117"/>
      <c r="I34" s="120" t="s">
        <v>176</v>
      </c>
    </row>
    <row r="35" spans="1:9" s="116" customFormat="1" ht="191.25">
      <c r="A35" s="118">
        <v>7</v>
      </c>
      <c r="B35" s="121" t="s">
        <v>182</v>
      </c>
      <c r="C35" s="79"/>
      <c r="D35" s="24">
        <v>24395.5777</v>
      </c>
      <c r="E35" s="117"/>
      <c r="F35" s="117"/>
      <c r="G35" s="117"/>
      <c r="H35" s="117"/>
      <c r="I35" s="120" t="s">
        <v>176</v>
      </c>
    </row>
    <row r="36" spans="1:16" s="2" customFormat="1" ht="72.75" customHeight="1">
      <c r="A36" s="205" t="s">
        <v>111</v>
      </c>
      <c r="B36" s="206"/>
      <c r="C36" s="61">
        <f aca="true" t="shared" si="2" ref="C36:H36">C44+C45+C52+C47+C48+C49+C50+C51+C43+C46+C37+C38+C39+C40+C41+C42</f>
        <v>268882.91941</v>
      </c>
      <c r="D36" s="61">
        <f t="shared" si="2"/>
        <v>4878090.585530001</v>
      </c>
      <c r="E36" s="61">
        <f t="shared" si="2"/>
        <v>47000</v>
      </c>
      <c r="F36" s="61">
        <f t="shared" si="2"/>
        <v>747000.0310000001</v>
      </c>
      <c r="G36" s="61">
        <f t="shared" si="2"/>
        <v>1036340.4689999999</v>
      </c>
      <c r="H36" s="61">
        <f t="shared" si="2"/>
        <v>51407.369</v>
      </c>
      <c r="I36" s="108"/>
      <c r="N36" s="124">
        <f>D36-C36</f>
        <v>4609207.666120001</v>
      </c>
      <c r="O36" s="124">
        <f>F36-E36</f>
        <v>700000.0310000001</v>
      </c>
      <c r="P36" s="124">
        <f>H36-G36</f>
        <v>-984933.1</v>
      </c>
    </row>
    <row r="37" spans="1:9" s="116" customFormat="1" ht="76.5">
      <c r="A37" s="117"/>
      <c r="B37" s="78" t="s">
        <v>183</v>
      </c>
      <c r="C37" s="79"/>
      <c r="D37" s="125">
        <v>879.20668</v>
      </c>
      <c r="E37" s="117"/>
      <c r="F37" s="117"/>
      <c r="G37" s="117"/>
      <c r="H37" s="117"/>
      <c r="I37" s="120" t="s">
        <v>176</v>
      </c>
    </row>
    <row r="38" spans="1:9" s="116" customFormat="1" ht="76.5">
      <c r="A38" s="117"/>
      <c r="B38" s="78" t="s">
        <v>184</v>
      </c>
      <c r="C38" s="79"/>
      <c r="D38" s="125">
        <v>306091.33226</v>
      </c>
      <c r="E38" s="117"/>
      <c r="F38" s="117"/>
      <c r="G38" s="117"/>
      <c r="H38" s="117"/>
      <c r="I38" s="120" t="s">
        <v>176</v>
      </c>
    </row>
    <row r="39" spans="1:9" s="116" customFormat="1" ht="76.5">
      <c r="A39" s="117"/>
      <c r="B39" s="78" t="s">
        <v>131</v>
      </c>
      <c r="C39" s="79"/>
      <c r="D39" s="125">
        <v>192456.82744</v>
      </c>
      <c r="E39" s="117"/>
      <c r="F39" s="117"/>
      <c r="G39" s="117"/>
      <c r="H39" s="117"/>
      <c r="I39" s="120" t="s">
        <v>176</v>
      </c>
    </row>
    <row r="40" spans="1:9" s="116" customFormat="1" ht="114.75">
      <c r="A40" s="117"/>
      <c r="B40" s="78" t="s">
        <v>185</v>
      </c>
      <c r="C40" s="79"/>
      <c r="D40" s="125">
        <v>7300.15</v>
      </c>
      <c r="E40" s="117"/>
      <c r="F40" s="117"/>
      <c r="G40" s="117"/>
      <c r="H40" s="117"/>
      <c r="I40" s="120" t="s">
        <v>176</v>
      </c>
    </row>
    <row r="41" spans="1:9" s="116" customFormat="1" ht="114.75">
      <c r="A41" s="117"/>
      <c r="B41" s="78" t="s">
        <v>186</v>
      </c>
      <c r="C41" s="79"/>
      <c r="D41" s="125">
        <v>137252.58945</v>
      </c>
      <c r="E41" s="117"/>
      <c r="F41" s="117"/>
      <c r="G41" s="117"/>
      <c r="H41" s="117"/>
      <c r="I41" s="120" t="s">
        <v>176</v>
      </c>
    </row>
    <row r="42" spans="1:9" s="116" customFormat="1" ht="76.5">
      <c r="A42" s="117"/>
      <c r="B42" s="78" t="s">
        <v>187</v>
      </c>
      <c r="C42" s="79"/>
      <c r="D42" s="125">
        <v>2880.27835</v>
      </c>
      <c r="E42" s="117"/>
      <c r="F42" s="117"/>
      <c r="G42" s="117"/>
      <c r="H42" s="117"/>
      <c r="I42" s="120" t="s">
        <v>176</v>
      </c>
    </row>
    <row r="43" spans="1:9" s="80" customFormat="1" ht="191.25">
      <c r="A43" s="77"/>
      <c r="B43" s="103" t="s">
        <v>164</v>
      </c>
      <c r="C43" s="105"/>
      <c r="D43" s="105">
        <v>20417.55366</v>
      </c>
      <c r="E43" s="105"/>
      <c r="F43" s="105"/>
      <c r="G43" s="105"/>
      <c r="H43" s="105"/>
      <c r="I43" s="100" t="s">
        <v>165</v>
      </c>
    </row>
    <row r="44" spans="1:9" s="2" customFormat="1" ht="84.75" customHeight="1">
      <c r="A44" s="27"/>
      <c r="B44" s="59" t="s">
        <v>119</v>
      </c>
      <c r="C44" s="26"/>
      <c r="D44" s="26">
        <v>1834451.23441</v>
      </c>
      <c r="E44" s="26">
        <v>47000</v>
      </c>
      <c r="F44" s="26">
        <v>695592.631</v>
      </c>
      <c r="G44" s="26">
        <v>1036340.4689999999</v>
      </c>
      <c r="H44" s="26">
        <v>0</v>
      </c>
      <c r="I44" s="145" t="s">
        <v>116</v>
      </c>
    </row>
    <row r="45" spans="1:9" s="2" customFormat="1" ht="123" customHeight="1">
      <c r="A45" s="27"/>
      <c r="B45" s="59" t="s">
        <v>120</v>
      </c>
      <c r="C45" s="26"/>
      <c r="D45" s="26">
        <v>24699.85</v>
      </c>
      <c r="E45" s="26"/>
      <c r="F45" s="26">
        <v>47000</v>
      </c>
      <c r="G45" s="26"/>
      <c r="H45" s="26">
        <v>47000</v>
      </c>
      <c r="I45" s="146"/>
    </row>
    <row r="46" spans="1:9" s="87" customFormat="1" ht="306">
      <c r="A46" s="77"/>
      <c r="B46" s="106" t="s">
        <v>167</v>
      </c>
      <c r="C46" s="105"/>
      <c r="D46" s="105">
        <v>1637500</v>
      </c>
      <c r="E46" s="105"/>
      <c r="F46" s="105"/>
      <c r="G46" s="105"/>
      <c r="H46" s="105"/>
      <c r="I46" s="107" t="s">
        <v>317</v>
      </c>
    </row>
    <row r="47" spans="1:9" s="2" customFormat="1" ht="191.25">
      <c r="A47" s="27"/>
      <c r="B47" s="63" t="s">
        <v>123</v>
      </c>
      <c r="C47" s="26"/>
      <c r="D47" s="26">
        <v>7068.5</v>
      </c>
      <c r="E47" s="26"/>
      <c r="F47" s="26">
        <v>4407.400000000001</v>
      </c>
      <c r="G47" s="26"/>
      <c r="H47" s="26">
        <v>4407.369</v>
      </c>
      <c r="I47" s="52" t="s">
        <v>166</v>
      </c>
    </row>
    <row r="48" spans="1:9" s="80" customFormat="1" ht="153">
      <c r="A48" s="77"/>
      <c r="B48" s="103" t="s">
        <v>159</v>
      </c>
      <c r="C48" s="105"/>
      <c r="D48" s="105">
        <v>161650.57647</v>
      </c>
      <c r="E48" s="105"/>
      <c r="F48" s="105"/>
      <c r="G48" s="105"/>
      <c r="H48" s="105"/>
      <c r="I48" s="100" t="s">
        <v>318</v>
      </c>
    </row>
    <row r="49" spans="1:9" s="80" customFormat="1" ht="76.5">
      <c r="A49" s="77"/>
      <c r="B49" s="99" t="s">
        <v>160</v>
      </c>
      <c r="C49" s="105"/>
      <c r="D49" s="105">
        <v>120</v>
      </c>
      <c r="E49" s="105"/>
      <c r="F49" s="105"/>
      <c r="G49" s="105"/>
      <c r="H49" s="105"/>
      <c r="I49" s="100" t="s">
        <v>319</v>
      </c>
    </row>
    <row r="50" spans="1:9" s="80" customFormat="1" ht="114.75">
      <c r="A50" s="77"/>
      <c r="B50" s="101" t="s">
        <v>161</v>
      </c>
      <c r="C50" s="105"/>
      <c r="D50" s="105">
        <v>12248.528</v>
      </c>
      <c r="E50" s="105"/>
      <c r="F50" s="105"/>
      <c r="G50" s="105"/>
      <c r="H50" s="105"/>
      <c r="I50" s="102" t="s">
        <v>320</v>
      </c>
    </row>
    <row r="51" spans="1:9" s="80" customFormat="1" ht="76.5">
      <c r="A51" s="77"/>
      <c r="B51" s="103" t="s">
        <v>162</v>
      </c>
      <c r="C51" s="105"/>
      <c r="D51" s="105">
        <v>70000</v>
      </c>
      <c r="E51" s="105"/>
      <c r="F51" s="105"/>
      <c r="G51" s="105"/>
      <c r="H51" s="105"/>
      <c r="I51" s="100" t="s">
        <v>163</v>
      </c>
    </row>
    <row r="52" spans="1:9" s="2" customFormat="1" ht="132.75" customHeight="1">
      <c r="A52" s="27"/>
      <c r="B52" s="59" t="s">
        <v>121</v>
      </c>
      <c r="C52" s="26">
        <v>268882.91941</v>
      </c>
      <c r="D52" s="26">
        <v>463073.95881</v>
      </c>
      <c r="E52" s="26">
        <v>0</v>
      </c>
      <c r="F52" s="26">
        <v>0</v>
      </c>
      <c r="G52" s="26">
        <v>0</v>
      </c>
      <c r="H52" s="26">
        <v>0</v>
      </c>
      <c r="I52" s="52"/>
    </row>
    <row r="53" spans="1:9" s="2" customFormat="1" ht="38.25">
      <c r="A53" s="27"/>
      <c r="B53" s="62" t="s">
        <v>122</v>
      </c>
      <c r="C53" s="34"/>
      <c r="D53" s="34"/>
      <c r="E53" s="34"/>
      <c r="F53" s="34"/>
      <c r="G53" s="34"/>
      <c r="H53" s="34"/>
      <c r="I53" s="52"/>
    </row>
    <row r="54" spans="1:9" s="2" customFormat="1" ht="70.5">
      <c r="A54" s="27"/>
      <c r="B54" s="60" t="s">
        <v>112</v>
      </c>
      <c r="C54" s="109">
        <v>0</v>
      </c>
      <c r="D54" s="109">
        <v>20000</v>
      </c>
      <c r="E54" s="109"/>
      <c r="F54" s="109"/>
      <c r="G54" s="109"/>
      <c r="H54" s="109"/>
      <c r="I54" s="60" t="s">
        <v>112</v>
      </c>
    </row>
    <row r="55" spans="1:9" s="2" customFormat="1" ht="38.25">
      <c r="A55" s="27"/>
      <c r="B55" s="60" t="s">
        <v>113</v>
      </c>
      <c r="C55" s="109">
        <v>174696.87341</v>
      </c>
      <c r="D55" s="109"/>
      <c r="E55" s="109"/>
      <c r="F55" s="109"/>
      <c r="G55" s="109"/>
      <c r="H55" s="109"/>
      <c r="I55" s="41" t="s">
        <v>132</v>
      </c>
    </row>
    <row r="56" spans="1:9" s="2" customFormat="1" ht="38.25">
      <c r="A56" s="27"/>
      <c r="B56" s="60" t="s">
        <v>114</v>
      </c>
      <c r="C56" s="109"/>
      <c r="D56" s="109">
        <v>169273.96285</v>
      </c>
      <c r="E56" s="109"/>
      <c r="F56" s="109"/>
      <c r="G56" s="109"/>
      <c r="H56" s="109"/>
      <c r="I56" s="41" t="s">
        <v>117</v>
      </c>
    </row>
    <row r="57" spans="1:9" s="2" customFormat="1" ht="38.25">
      <c r="A57" s="27"/>
      <c r="B57" s="60" t="s">
        <v>115</v>
      </c>
      <c r="C57" s="109">
        <v>94186.046</v>
      </c>
      <c r="D57" s="109"/>
      <c r="E57" s="109"/>
      <c r="F57" s="109"/>
      <c r="G57" s="109"/>
      <c r="H57" s="109"/>
      <c r="I57" s="41" t="s">
        <v>118</v>
      </c>
    </row>
    <row r="58" spans="1:9" s="80" customFormat="1" ht="70.5">
      <c r="A58" s="77"/>
      <c r="B58" s="60" t="s">
        <v>168</v>
      </c>
      <c r="C58" s="109"/>
      <c r="D58" s="109">
        <v>273799.99596</v>
      </c>
      <c r="E58" s="109"/>
      <c r="F58" s="109"/>
      <c r="G58" s="109"/>
      <c r="H58" s="109"/>
      <c r="I58" s="41" t="s">
        <v>158</v>
      </c>
    </row>
    <row r="59" spans="1:9" s="2" customFormat="1" ht="36.75" customHeight="1">
      <c r="A59" s="170" t="s">
        <v>3</v>
      </c>
      <c r="B59" s="170"/>
      <c r="C59" s="18">
        <f aca="true" t="shared" si="3" ref="C59:H59">SUM(C28:C36)</f>
        <v>918882.91941</v>
      </c>
      <c r="D59" s="18">
        <f t="shared" si="3"/>
        <v>5622352.5883100005</v>
      </c>
      <c r="E59" s="18">
        <f t="shared" si="3"/>
        <v>642661.12</v>
      </c>
      <c r="F59" s="18">
        <f t="shared" si="3"/>
        <v>1342661.151</v>
      </c>
      <c r="G59" s="18">
        <f t="shared" si="3"/>
        <v>1036340.4689999999</v>
      </c>
      <c r="H59" s="18">
        <f t="shared" si="3"/>
        <v>51407.369</v>
      </c>
      <c r="I59" s="18"/>
    </row>
    <row r="60" spans="1:9" s="91" customFormat="1" ht="48" customHeight="1">
      <c r="A60" s="165" t="s">
        <v>154</v>
      </c>
      <c r="B60" s="165"/>
      <c r="C60" s="165"/>
      <c r="D60" s="165"/>
      <c r="E60" s="165"/>
      <c r="F60" s="165"/>
      <c r="G60" s="165"/>
      <c r="H60" s="165"/>
      <c r="I60" s="165"/>
    </row>
    <row r="61" spans="1:9" s="91" customFormat="1" ht="229.5">
      <c r="A61" s="92">
        <v>1</v>
      </c>
      <c r="B61" s="93" t="s">
        <v>155</v>
      </c>
      <c r="C61" s="24"/>
      <c r="D61" s="24">
        <v>76261.2552</v>
      </c>
      <c r="E61" s="24"/>
      <c r="F61" s="24"/>
      <c r="G61" s="24"/>
      <c r="H61" s="24"/>
      <c r="I61" s="51" t="s">
        <v>389</v>
      </c>
    </row>
    <row r="62" spans="1:9" s="94" customFormat="1" ht="53.25" customHeight="1">
      <c r="A62" s="92">
        <v>2</v>
      </c>
      <c r="B62" s="93" t="s">
        <v>156</v>
      </c>
      <c r="C62" s="67"/>
      <c r="D62" s="67">
        <v>15000</v>
      </c>
      <c r="E62" s="67"/>
      <c r="F62" s="67"/>
      <c r="G62" s="67"/>
      <c r="H62" s="67"/>
      <c r="I62" s="98" t="s">
        <v>321</v>
      </c>
    </row>
    <row r="63" spans="1:9" s="116" customFormat="1" ht="306">
      <c r="A63" s="92">
        <v>3</v>
      </c>
      <c r="B63" s="93" t="s">
        <v>322</v>
      </c>
      <c r="C63" s="67"/>
      <c r="D63" s="67">
        <v>17358.39726</v>
      </c>
      <c r="E63" s="67"/>
      <c r="F63" s="67"/>
      <c r="G63" s="67"/>
      <c r="H63" s="67"/>
      <c r="I63" s="98" t="s">
        <v>176</v>
      </c>
    </row>
    <row r="64" spans="1:10" s="91" customFormat="1" ht="46.5" customHeight="1">
      <c r="A64" s="166" t="s">
        <v>157</v>
      </c>
      <c r="B64" s="167"/>
      <c r="C64" s="95">
        <f aca="true" t="shared" si="4" ref="C64:H64">SUM(C61:C63)</f>
        <v>0</v>
      </c>
      <c r="D64" s="95">
        <f t="shared" si="4"/>
        <v>108619.65246</v>
      </c>
      <c r="E64" s="95">
        <f t="shared" si="4"/>
        <v>0</v>
      </c>
      <c r="F64" s="95">
        <f t="shared" si="4"/>
        <v>0</v>
      </c>
      <c r="G64" s="95">
        <f t="shared" si="4"/>
        <v>0</v>
      </c>
      <c r="H64" s="95">
        <f t="shared" si="4"/>
        <v>0</v>
      </c>
      <c r="I64" s="96"/>
      <c r="J64" s="97" t="e">
        <f>#REF!-#REF!</f>
        <v>#REF!</v>
      </c>
    </row>
    <row r="65" spans="1:9" s="2" customFormat="1" ht="87" customHeight="1">
      <c r="A65" s="171" t="s">
        <v>50</v>
      </c>
      <c r="B65" s="171"/>
      <c r="C65" s="171"/>
      <c r="D65" s="171"/>
      <c r="E65" s="171"/>
      <c r="F65" s="171"/>
      <c r="G65" s="171"/>
      <c r="H65" s="171"/>
      <c r="I65" s="171"/>
    </row>
    <row r="66" spans="1:9" s="2" customFormat="1" ht="152.25">
      <c r="A66" s="29">
        <v>1</v>
      </c>
      <c r="B66" s="40" t="s">
        <v>51</v>
      </c>
      <c r="C66" s="37">
        <v>10000</v>
      </c>
      <c r="D66" s="39"/>
      <c r="E66" s="39"/>
      <c r="F66" s="39"/>
      <c r="G66" s="39"/>
      <c r="H66" s="39"/>
      <c r="I66" s="180" t="s">
        <v>323</v>
      </c>
    </row>
    <row r="67" spans="1:9" s="2" customFormat="1" ht="114">
      <c r="A67" s="25">
        <v>2</v>
      </c>
      <c r="B67" s="28" t="s">
        <v>52</v>
      </c>
      <c r="C67" s="37"/>
      <c r="D67" s="37">
        <v>10000</v>
      </c>
      <c r="E67" s="37"/>
      <c r="F67" s="37"/>
      <c r="G67" s="37"/>
      <c r="H67" s="37"/>
      <c r="I67" s="181"/>
    </row>
    <row r="68" spans="1:9" s="2" customFormat="1" ht="57" customHeight="1">
      <c r="A68" s="170" t="s">
        <v>3</v>
      </c>
      <c r="B68" s="170"/>
      <c r="C68" s="18">
        <f aca="true" t="shared" si="5" ref="C68:H68">SUM(C66:C67)</f>
        <v>10000</v>
      </c>
      <c r="D68" s="18">
        <f t="shared" si="5"/>
        <v>10000</v>
      </c>
      <c r="E68" s="18">
        <f t="shared" si="5"/>
        <v>0</v>
      </c>
      <c r="F68" s="18">
        <f t="shared" si="5"/>
        <v>0</v>
      </c>
      <c r="G68" s="18">
        <f t="shared" si="5"/>
        <v>0</v>
      </c>
      <c r="H68" s="18">
        <f t="shared" si="5"/>
        <v>0</v>
      </c>
      <c r="I68" s="38"/>
    </row>
    <row r="69" spans="1:9" s="2" customFormat="1" ht="51" customHeight="1">
      <c r="A69" s="171" t="s">
        <v>20</v>
      </c>
      <c r="B69" s="171"/>
      <c r="C69" s="171"/>
      <c r="D69" s="171"/>
      <c r="E69" s="171"/>
      <c r="F69" s="171"/>
      <c r="G69" s="171"/>
      <c r="H69" s="171"/>
      <c r="I69" s="171"/>
    </row>
    <row r="70" spans="1:9" s="2" customFormat="1" ht="76.5">
      <c r="A70" s="25">
        <v>1</v>
      </c>
      <c r="B70" s="28" t="s">
        <v>324</v>
      </c>
      <c r="C70" s="26">
        <v>20536.28483</v>
      </c>
      <c r="D70" s="26"/>
      <c r="E70" s="26">
        <v>20536.28483</v>
      </c>
      <c r="F70" s="26"/>
      <c r="G70" s="26">
        <v>20536.28483</v>
      </c>
      <c r="H70" s="26"/>
      <c r="I70" s="145" t="s">
        <v>12</v>
      </c>
    </row>
    <row r="71" spans="1:9" s="2" customFormat="1" ht="76.5">
      <c r="A71" s="25">
        <v>2</v>
      </c>
      <c r="B71" s="28" t="s">
        <v>325</v>
      </c>
      <c r="C71" s="26">
        <v>316.983</v>
      </c>
      <c r="D71" s="26"/>
      <c r="E71" s="26">
        <v>316.983</v>
      </c>
      <c r="F71" s="26"/>
      <c r="G71" s="26">
        <v>316.983</v>
      </c>
      <c r="H71" s="26"/>
      <c r="I71" s="183"/>
    </row>
    <row r="72" spans="1:9" s="2" customFormat="1" ht="76.5">
      <c r="A72" s="25">
        <v>3</v>
      </c>
      <c r="B72" s="28" t="s">
        <v>326</v>
      </c>
      <c r="C72" s="26"/>
      <c r="D72" s="26">
        <v>20853.26783</v>
      </c>
      <c r="E72" s="26"/>
      <c r="F72" s="26">
        <v>20853.26783</v>
      </c>
      <c r="G72" s="26"/>
      <c r="H72" s="26">
        <v>20853.26783</v>
      </c>
      <c r="I72" s="146"/>
    </row>
    <row r="73" spans="1:9" s="2" customFormat="1" ht="114.75">
      <c r="A73" s="25">
        <v>4</v>
      </c>
      <c r="B73" s="28" t="s">
        <v>329</v>
      </c>
      <c r="C73" s="26">
        <v>2625</v>
      </c>
      <c r="D73" s="26"/>
      <c r="E73" s="26"/>
      <c r="F73" s="26"/>
      <c r="G73" s="26"/>
      <c r="H73" s="26"/>
      <c r="I73" s="145" t="s">
        <v>327</v>
      </c>
    </row>
    <row r="74" spans="1:9" s="2" customFormat="1" ht="87" customHeight="1">
      <c r="A74" s="25">
        <v>5</v>
      </c>
      <c r="B74" s="28" t="s">
        <v>328</v>
      </c>
      <c r="C74" s="26"/>
      <c r="D74" s="26"/>
      <c r="E74" s="26">
        <v>2748.375</v>
      </c>
      <c r="F74" s="26"/>
      <c r="G74" s="26">
        <v>2858.31</v>
      </c>
      <c r="H74" s="26"/>
      <c r="I74" s="183"/>
    </row>
    <row r="75" spans="1:9" s="2" customFormat="1" ht="114.75">
      <c r="A75" s="25">
        <v>6</v>
      </c>
      <c r="B75" s="28" t="s">
        <v>13</v>
      </c>
      <c r="C75" s="26"/>
      <c r="D75" s="26">
        <v>2625</v>
      </c>
      <c r="E75" s="26"/>
      <c r="F75" s="26">
        <v>2748.375</v>
      </c>
      <c r="G75" s="26"/>
      <c r="H75" s="26">
        <v>2858.31</v>
      </c>
      <c r="I75" s="146"/>
    </row>
    <row r="76" spans="1:9" s="2" customFormat="1" ht="267.75">
      <c r="A76" s="25">
        <v>7</v>
      </c>
      <c r="B76" s="28" t="s">
        <v>395</v>
      </c>
      <c r="C76" s="31">
        <v>80000</v>
      </c>
      <c r="D76" s="26"/>
      <c r="E76" s="31">
        <v>80000</v>
      </c>
      <c r="F76" s="26"/>
      <c r="G76" s="31">
        <v>80000</v>
      </c>
      <c r="H76" s="26"/>
      <c r="I76" s="145" t="s">
        <v>331</v>
      </c>
    </row>
    <row r="77" spans="1:9" s="2" customFormat="1" ht="162">
      <c r="A77" s="25">
        <v>8</v>
      </c>
      <c r="B77" s="32" t="s">
        <v>330</v>
      </c>
      <c r="C77" s="33"/>
      <c r="D77" s="26">
        <v>33000</v>
      </c>
      <c r="E77" s="33"/>
      <c r="F77" s="26">
        <v>33000</v>
      </c>
      <c r="G77" s="33"/>
      <c r="H77" s="26">
        <v>33000</v>
      </c>
      <c r="I77" s="184"/>
    </row>
    <row r="78" spans="1:9" s="2" customFormat="1" ht="202.5">
      <c r="A78" s="25">
        <v>9</v>
      </c>
      <c r="B78" s="32" t="s">
        <v>332</v>
      </c>
      <c r="C78" s="33"/>
      <c r="D78" s="26">
        <v>47000</v>
      </c>
      <c r="E78" s="33"/>
      <c r="F78" s="26">
        <v>47000</v>
      </c>
      <c r="G78" s="33"/>
      <c r="H78" s="26">
        <v>47000</v>
      </c>
      <c r="I78" s="185"/>
    </row>
    <row r="79" spans="1:9" s="80" customFormat="1" ht="153">
      <c r="A79" s="81">
        <v>10</v>
      </c>
      <c r="B79" s="82" t="s">
        <v>150</v>
      </c>
      <c r="C79" s="67"/>
      <c r="D79" s="67">
        <v>300000</v>
      </c>
      <c r="E79" s="67"/>
      <c r="F79" s="67"/>
      <c r="G79" s="67"/>
      <c r="H79" s="67"/>
      <c r="I79" s="52" t="s">
        <v>333</v>
      </c>
    </row>
    <row r="80" spans="1:9" s="87" customFormat="1" ht="191.25">
      <c r="A80" s="77">
        <v>11</v>
      </c>
      <c r="B80" s="78" t="s">
        <v>151</v>
      </c>
      <c r="C80" s="24"/>
      <c r="D80" s="24">
        <v>284354.46</v>
      </c>
      <c r="E80" s="24"/>
      <c r="F80" s="24"/>
      <c r="G80" s="24"/>
      <c r="H80" s="24"/>
      <c r="I80" s="43" t="s">
        <v>334</v>
      </c>
    </row>
    <row r="81" spans="1:9" s="87" customFormat="1" ht="191.25">
      <c r="A81" s="81">
        <v>12</v>
      </c>
      <c r="B81" s="82" t="s">
        <v>152</v>
      </c>
      <c r="C81" s="67"/>
      <c r="D81" s="67">
        <v>127682</v>
      </c>
      <c r="E81" s="67"/>
      <c r="F81" s="67"/>
      <c r="G81" s="67"/>
      <c r="H81" s="67"/>
      <c r="I81" s="90" t="s">
        <v>335</v>
      </c>
    </row>
    <row r="82" spans="1:9" s="87" customFormat="1" ht="76.5">
      <c r="A82" s="81">
        <v>13</v>
      </c>
      <c r="B82" s="82" t="s">
        <v>169</v>
      </c>
      <c r="C82" s="67"/>
      <c r="D82" s="67">
        <v>90000</v>
      </c>
      <c r="E82" s="67"/>
      <c r="F82" s="67">
        <v>90000</v>
      </c>
      <c r="G82" s="67"/>
      <c r="H82" s="67">
        <v>90000</v>
      </c>
      <c r="I82" s="90" t="s">
        <v>336</v>
      </c>
    </row>
    <row r="83" spans="1:9" s="87" customFormat="1" ht="76.5">
      <c r="A83" s="81">
        <v>14</v>
      </c>
      <c r="B83" s="82" t="s">
        <v>170</v>
      </c>
      <c r="C83" s="67"/>
      <c r="D83" s="67">
        <v>30450</v>
      </c>
      <c r="E83" s="67"/>
      <c r="F83" s="67">
        <v>30450</v>
      </c>
      <c r="G83" s="67"/>
      <c r="H83" s="67">
        <v>30450</v>
      </c>
      <c r="I83" s="90" t="s">
        <v>337</v>
      </c>
    </row>
    <row r="84" spans="1:9" s="87" customFormat="1" ht="114.75">
      <c r="A84" s="81">
        <v>15</v>
      </c>
      <c r="B84" s="82" t="s">
        <v>171</v>
      </c>
      <c r="C84" s="67"/>
      <c r="D84" s="67">
        <v>500000</v>
      </c>
      <c r="E84" s="67"/>
      <c r="F84" s="67"/>
      <c r="G84" s="67"/>
      <c r="H84" s="67"/>
      <c r="I84" s="52" t="s">
        <v>338</v>
      </c>
    </row>
    <row r="85" spans="1:9" s="87" customFormat="1" ht="76.5">
      <c r="A85" s="77">
        <v>16</v>
      </c>
      <c r="B85" s="78" t="s">
        <v>153</v>
      </c>
      <c r="C85" s="68"/>
      <c r="D85" s="68">
        <v>77000</v>
      </c>
      <c r="E85" s="24"/>
      <c r="F85" s="24"/>
      <c r="G85" s="24"/>
      <c r="H85" s="24"/>
      <c r="I85" s="43" t="s">
        <v>339</v>
      </c>
    </row>
    <row r="86" spans="1:9" s="116" customFormat="1" ht="76.5">
      <c r="A86" s="77">
        <v>17</v>
      </c>
      <c r="B86" s="78" t="s">
        <v>188</v>
      </c>
      <c r="C86" s="79"/>
      <c r="D86" s="119">
        <v>162721.5</v>
      </c>
      <c r="E86" s="126"/>
      <c r="F86" s="126"/>
      <c r="G86" s="126"/>
      <c r="H86" s="126"/>
      <c r="I86" s="120" t="s">
        <v>176</v>
      </c>
    </row>
    <row r="87" spans="1:9" s="116" customFormat="1" ht="76.5">
      <c r="A87" s="77">
        <v>18</v>
      </c>
      <c r="B87" s="78" t="s">
        <v>189</v>
      </c>
      <c r="C87" s="79"/>
      <c r="D87" s="119">
        <v>59281.979</v>
      </c>
      <c r="E87" s="126"/>
      <c r="F87" s="126"/>
      <c r="G87" s="126"/>
      <c r="H87" s="126"/>
      <c r="I87" s="120" t="s">
        <v>176</v>
      </c>
    </row>
    <row r="88" spans="1:9" s="116" customFormat="1" ht="267.75">
      <c r="A88" s="77">
        <v>19</v>
      </c>
      <c r="B88" s="78" t="s">
        <v>190</v>
      </c>
      <c r="C88" s="79"/>
      <c r="D88" s="119">
        <v>380.568</v>
      </c>
      <c r="E88" s="126"/>
      <c r="F88" s="126"/>
      <c r="G88" s="126"/>
      <c r="H88" s="126"/>
      <c r="I88" s="120" t="s">
        <v>176</v>
      </c>
    </row>
    <row r="89" spans="1:9" s="116" customFormat="1" ht="76.5">
      <c r="A89" s="77">
        <v>20</v>
      </c>
      <c r="B89" s="78" t="s">
        <v>191</v>
      </c>
      <c r="C89" s="79"/>
      <c r="D89" s="119">
        <v>16944.709</v>
      </c>
      <c r="E89" s="126"/>
      <c r="F89" s="126"/>
      <c r="G89" s="126"/>
      <c r="H89" s="126"/>
      <c r="I89" s="120" t="s">
        <v>176</v>
      </c>
    </row>
    <row r="90" spans="1:9" s="116" customFormat="1" ht="114.75">
      <c r="A90" s="77">
        <v>21</v>
      </c>
      <c r="B90" s="78" t="s">
        <v>192</v>
      </c>
      <c r="C90" s="79"/>
      <c r="D90" s="119">
        <v>3118.96376</v>
      </c>
      <c r="E90" s="126"/>
      <c r="F90" s="126"/>
      <c r="G90" s="126"/>
      <c r="H90" s="126"/>
      <c r="I90" s="120" t="s">
        <v>176</v>
      </c>
    </row>
    <row r="91" spans="1:9" s="116" customFormat="1" ht="114.75">
      <c r="A91" s="77">
        <v>22</v>
      </c>
      <c r="B91" s="78" t="s">
        <v>396</v>
      </c>
      <c r="C91" s="79"/>
      <c r="D91" s="119">
        <v>47685.86129</v>
      </c>
      <c r="E91" s="126"/>
      <c r="F91" s="126"/>
      <c r="G91" s="126"/>
      <c r="H91" s="126"/>
      <c r="I91" s="120" t="s">
        <v>176</v>
      </c>
    </row>
    <row r="92" spans="1:9" s="116" customFormat="1" ht="38.25">
      <c r="A92" s="77">
        <v>23</v>
      </c>
      <c r="B92" s="78" t="s">
        <v>193</v>
      </c>
      <c r="C92" s="79"/>
      <c r="D92" s="119">
        <v>17645</v>
      </c>
      <c r="E92" s="126"/>
      <c r="F92" s="126"/>
      <c r="G92" s="126"/>
      <c r="H92" s="126"/>
      <c r="I92" s="120" t="s">
        <v>176</v>
      </c>
    </row>
    <row r="93" spans="1:9" s="116" customFormat="1" ht="76.5">
      <c r="A93" s="77">
        <v>24</v>
      </c>
      <c r="B93" s="78" t="s">
        <v>194</v>
      </c>
      <c r="C93" s="79"/>
      <c r="D93" s="119">
        <v>618.773</v>
      </c>
      <c r="E93" s="127"/>
      <c r="F93" s="128"/>
      <c r="G93" s="126"/>
      <c r="H93" s="126"/>
      <c r="I93" s="120" t="s">
        <v>176</v>
      </c>
    </row>
    <row r="94" spans="1:9" s="116" customFormat="1" ht="76.5">
      <c r="A94" s="77">
        <v>25</v>
      </c>
      <c r="B94" s="78" t="s">
        <v>195</v>
      </c>
      <c r="C94" s="79"/>
      <c r="D94" s="119">
        <v>39520</v>
      </c>
      <c r="E94" s="126"/>
      <c r="F94" s="126"/>
      <c r="G94" s="126"/>
      <c r="H94" s="126"/>
      <c r="I94" s="120" t="s">
        <v>176</v>
      </c>
    </row>
    <row r="95" spans="1:9" s="116" customFormat="1" ht="114.75">
      <c r="A95" s="77">
        <v>26</v>
      </c>
      <c r="B95" s="78" t="s">
        <v>150</v>
      </c>
      <c r="C95" s="79"/>
      <c r="D95" s="119">
        <v>2985</v>
      </c>
      <c r="E95" s="126"/>
      <c r="F95" s="126"/>
      <c r="G95" s="126"/>
      <c r="H95" s="126"/>
      <c r="I95" s="120" t="s">
        <v>176</v>
      </c>
    </row>
    <row r="96" spans="1:9" s="116" customFormat="1" ht="153">
      <c r="A96" s="77">
        <v>27</v>
      </c>
      <c r="B96" s="78" t="s">
        <v>196</v>
      </c>
      <c r="C96" s="79"/>
      <c r="D96" s="119">
        <v>49638.208000000006</v>
      </c>
      <c r="E96" s="126"/>
      <c r="F96" s="126"/>
      <c r="G96" s="126"/>
      <c r="H96" s="126"/>
      <c r="I96" s="120" t="s">
        <v>176</v>
      </c>
    </row>
    <row r="97" spans="1:9" s="116" customFormat="1" ht="246.75">
      <c r="A97" s="77">
        <v>28</v>
      </c>
      <c r="B97" s="130" t="s">
        <v>197</v>
      </c>
      <c r="C97" s="79"/>
      <c r="D97" s="119">
        <v>187.222</v>
      </c>
      <c r="E97" s="126"/>
      <c r="F97" s="126"/>
      <c r="G97" s="126"/>
      <c r="H97" s="126"/>
      <c r="I97" s="120" t="s">
        <v>176</v>
      </c>
    </row>
    <row r="98" spans="1:9" s="116" customFormat="1" ht="114.75">
      <c r="A98" s="77">
        <v>29</v>
      </c>
      <c r="B98" s="78" t="s">
        <v>198</v>
      </c>
      <c r="C98" s="79"/>
      <c r="D98" s="119">
        <v>10250</v>
      </c>
      <c r="E98" s="126"/>
      <c r="F98" s="126"/>
      <c r="G98" s="126"/>
      <c r="H98" s="126"/>
      <c r="I98" s="120" t="s">
        <v>176</v>
      </c>
    </row>
    <row r="99" spans="1:9" s="116" customFormat="1" ht="114.75">
      <c r="A99" s="77">
        <v>30</v>
      </c>
      <c r="B99" s="78" t="s">
        <v>199</v>
      </c>
      <c r="C99" s="79"/>
      <c r="D99" s="119">
        <v>40066.067</v>
      </c>
      <c r="E99" s="129"/>
      <c r="F99" s="126"/>
      <c r="G99" s="126"/>
      <c r="H99" s="126"/>
      <c r="I99" s="120" t="s">
        <v>176</v>
      </c>
    </row>
    <row r="100" spans="1:9" s="2" customFormat="1" ht="36.75" customHeight="1">
      <c r="A100" s="170" t="s">
        <v>3</v>
      </c>
      <c r="B100" s="170"/>
      <c r="C100" s="18">
        <f aca="true" t="shared" si="6" ref="C100:H100">SUM(C70:C99)</f>
        <v>103478.26783</v>
      </c>
      <c r="D100" s="18">
        <f t="shared" si="6"/>
        <v>1964008.5788800002</v>
      </c>
      <c r="E100" s="18">
        <f t="shared" si="6"/>
        <v>103601.64283</v>
      </c>
      <c r="F100" s="18">
        <f t="shared" si="6"/>
        <v>224051.64283</v>
      </c>
      <c r="G100" s="18">
        <f t="shared" si="6"/>
        <v>103711.57783</v>
      </c>
      <c r="H100" s="18">
        <f t="shared" si="6"/>
        <v>224161.57783</v>
      </c>
      <c r="I100" s="18"/>
    </row>
    <row r="101" spans="1:9" s="2" customFormat="1" ht="58.5" customHeight="1">
      <c r="A101" s="171" t="s">
        <v>17</v>
      </c>
      <c r="B101" s="171"/>
      <c r="C101" s="171"/>
      <c r="D101" s="171"/>
      <c r="E101" s="171"/>
      <c r="F101" s="171"/>
      <c r="G101" s="171"/>
      <c r="H101" s="171"/>
      <c r="I101" s="171"/>
    </row>
    <row r="102" spans="1:9" s="2" customFormat="1" ht="105.75">
      <c r="A102" s="172">
        <v>1</v>
      </c>
      <c r="B102" s="41" t="s">
        <v>18</v>
      </c>
      <c r="C102" s="26">
        <v>1491.45669</v>
      </c>
      <c r="D102" s="26"/>
      <c r="E102" s="26">
        <v>1119.36552</v>
      </c>
      <c r="F102" s="26"/>
      <c r="G102" s="24"/>
      <c r="H102" s="24"/>
      <c r="I102" s="145" t="s">
        <v>340</v>
      </c>
    </row>
    <row r="103" spans="1:9" s="2" customFormat="1" ht="246.75">
      <c r="A103" s="174"/>
      <c r="B103" s="42" t="s">
        <v>19</v>
      </c>
      <c r="C103" s="26"/>
      <c r="D103" s="26">
        <v>1491.45669</v>
      </c>
      <c r="E103" s="26"/>
      <c r="F103" s="26">
        <v>1119.36552</v>
      </c>
      <c r="G103" s="24"/>
      <c r="H103" s="24"/>
      <c r="I103" s="146"/>
    </row>
    <row r="104" spans="1:9" s="2" customFormat="1" ht="37.5">
      <c r="A104" s="170" t="s">
        <v>3</v>
      </c>
      <c r="B104" s="170"/>
      <c r="C104" s="18">
        <f aca="true" t="shared" si="7" ref="C104:H104">SUM(C102:C103)</f>
        <v>1491.45669</v>
      </c>
      <c r="D104" s="18">
        <f t="shared" si="7"/>
        <v>1491.45669</v>
      </c>
      <c r="E104" s="18">
        <f t="shared" si="7"/>
        <v>1119.36552</v>
      </c>
      <c r="F104" s="18">
        <f t="shared" si="7"/>
        <v>1119.36552</v>
      </c>
      <c r="G104" s="18">
        <f t="shared" si="7"/>
        <v>0</v>
      </c>
      <c r="H104" s="18">
        <f t="shared" si="7"/>
        <v>0</v>
      </c>
      <c r="I104" s="18"/>
    </row>
    <row r="105" spans="1:9" s="2" customFormat="1" ht="51" customHeight="1">
      <c r="A105" s="171" t="s">
        <v>78</v>
      </c>
      <c r="B105" s="171"/>
      <c r="C105" s="171"/>
      <c r="D105" s="171"/>
      <c r="E105" s="171"/>
      <c r="F105" s="171"/>
      <c r="G105" s="171"/>
      <c r="H105" s="171"/>
      <c r="I105" s="171"/>
    </row>
    <row r="106" spans="1:9" s="2" customFormat="1" ht="38.25">
      <c r="A106" s="25">
        <v>1</v>
      </c>
      <c r="B106" s="43" t="s">
        <v>79</v>
      </c>
      <c r="C106" s="26">
        <v>107836.406</v>
      </c>
      <c r="D106" s="26"/>
      <c r="E106" s="26"/>
      <c r="F106" s="26">
        <v>224810</v>
      </c>
      <c r="G106" s="24"/>
      <c r="H106" s="24">
        <v>121953</v>
      </c>
      <c r="I106" s="145" t="s">
        <v>80</v>
      </c>
    </row>
    <row r="107" spans="1:9" s="2" customFormat="1" ht="38.25">
      <c r="A107" s="172">
        <v>2</v>
      </c>
      <c r="B107" s="145" t="s">
        <v>386</v>
      </c>
      <c r="C107" s="26">
        <v>5479</v>
      </c>
      <c r="D107" s="26"/>
      <c r="E107" s="26">
        <v>7022</v>
      </c>
      <c r="F107" s="26"/>
      <c r="G107" s="24">
        <v>11729</v>
      </c>
      <c r="H107" s="24"/>
      <c r="I107" s="183"/>
    </row>
    <row r="108" spans="1:9" s="2" customFormat="1" ht="38.25">
      <c r="A108" s="173"/>
      <c r="B108" s="183"/>
      <c r="C108" s="26"/>
      <c r="D108" s="26">
        <v>654</v>
      </c>
      <c r="E108" s="26"/>
      <c r="F108" s="26">
        <v>658</v>
      </c>
      <c r="G108" s="24"/>
      <c r="H108" s="24">
        <v>607</v>
      </c>
      <c r="I108" s="183"/>
    </row>
    <row r="109" spans="1:9" s="2" customFormat="1" ht="38.25">
      <c r="A109" s="173"/>
      <c r="B109" s="183"/>
      <c r="C109" s="26">
        <v>2659</v>
      </c>
      <c r="D109" s="26"/>
      <c r="E109" s="26">
        <v>3103</v>
      </c>
      <c r="F109" s="26"/>
      <c r="G109" s="24">
        <v>4191</v>
      </c>
      <c r="H109" s="24"/>
      <c r="I109" s="183"/>
    </row>
    <row r="110" spans="1:9" s="2" customFormat="1" ht="38.25">
      <c r="A110" s="174"/>
      <c r="B110" s="146"/>
      <c r="C110" s="26">
        <v>83</v>
      </c>
      <c r="D110" s="26"/>
      <c r="E110" s="26">
        <v>163</v>
      </c>
      <c r="F110" s="26"/>
      <c r="G110" s="24">
        <v>163</v>
      </c>
      <c r="H110" s="24"/>
      <c r="I110" s="183"/>
    </row>
    <row r="111" spans="1:9" s="2" customFormat="1" ht="38.25">
      <c r="A111" s="25">
        <v>3</v>
      </c>
      <c r="B111" s="43" t="s">
        <v>81</v>
      </c>
      <c r="C111" s="26">
        <v>51705.2780799999</v>
      </c>
      <c r="D111" s="26"/>
      <c r="E111" s="26"/>
      <c r="F111" s="26">
        <v>31979.82418</v>
      </c>
      <c r="G111" s="24"/>
      <c r="H111" s="24">
        <v>224099</v>
      </c>
      <c r="I111" s="183"/>
    </row>
    <row r="112" spans="1:9" s="2" customFormat="1" ht="38.25">
      <c r="A112" s="25">
        <v>4</v>
      </c>
      <c r="B112" s="43" t="s">
        <v>82</v>
      </c>
      <c r="C112" s="26"/>
      <c r="D112" s="26">
        <v>1486</v>
      </c>
      <c r="E112" s="26">
        <v>4479</v>
      </c>
      <c r="F112" s="26"/>
      <c r="G112" s="24">
        <v>7210</v>
      </c>
      <c r="H112" s="24"/>
      <c r="I112" s="183"/>
    </row>
    <row r="113" spans="1:9" s="2" customFormat="1" ht="38.25">
      <c r="A113" s="25">
        <v>5</v>
      </c>
      <c r="B113" s="43" t="s">
        <v>83</v>
      </c>
      <c r="C113" s="26">
        <v>85582</v>
      </c>
      <c r="D113" s="26"/>
      <c r="E113" s="26"/>
      <c r="F113" s="26"/>
      <c r="G113" s="24"/>
      <c r="H113" s="24"/>
      <c r="I113" s="183"/>
    </row>
    <row r="114" spans="1:9" s="2" customFormat="1" ht="76.5">
      <c r="A114" s="25">
        <v>6</v>
      </c>
      <c r="B114" s="43" t="s">
        <v>84</v>
      </c>
      <c r="C114" s="26">
        <v>257</v>
      </c>
      <c r="D114" s="26"/>
      <c r="E114" s="26">
        <v>317</v>
      </c>
      <c r="F114" s="26"/>
      <c r="G114" s="24">
        <v>367</v>
      </c>
      <c r="H114" s="24"/>
      <c r="I114" s="183"/>
    </row>
    <row r="115" spans="1:9" s="2" customFormat="1" ht="38.25">
      <c r="A115" s="25">
        <v>7</v>
      </c>
      <c r="B115" s="43" t="s">
        <v>85</v>
      </c>
      <c r="C115" s="26">
        <v>105232</v>
      </c>
      <c r="D115" s="26"/>
      <c r="E115" s="26">
        <v>117910</v>
      </c>
      <c r="F115" s="26"/>
      <c r="G115" s="24">
        <v>121953</v>
      </c>
      <c r="H115" s="24"/>
      <c r="I115" s="183"/>
    </row>
    <row r="116" spans="1:9" s="2" customFormat="1" ht="38.25">
      <c r="A116" s="25">
        <v>8</v>
      </c>
      <c r="B116" s="43" t="s">
        <v>86</v>
      </c>
      <c r="C116" s="26">
        <v>102392</v>
      </c>
      <c r="D116" s="26"/>
      <c r="E116" s="26">
        <v>166987</v>
      </c>
      <c r="F116" s="26"/>
      <c r="G116" s="24">
        <v>224083</v>
      </c>
      <c r="H116" s="24"/>
      <c r="I116" s="146"/>
    </row>
    <row r="117" spans="1:9" s="2" customFormat="1" ht="76.5">
      <c r="A117" s="25">
        <v>9</v>
      </c>
      <c r="B117" s="43" t="s">
        <v>87</v>
      </c>
      <c r="C117" s="26">
        <v>2291</v>
      </c>
      <c r="D117" s="26"/>
      <c r="E117" s="26">
        <v>4869</v>
      </c>
      <c r="F117" s="26"/>
      <c r="G117" s="24">
        <v>7291</v>
      </c>
      <c r="H117" s="24"/>
      <c r="I117" s="145" t="s">
        <v>341</v>
      </c>
    </row>
    <row r="118" spans="1:9" s="2" customFormat="1" ht="76.5">
      <c r="A118" s="25">
        <v>10</v>
      </c>
      <c r="B118" s="43" t="s">
        <v>88</v>
      </c>
      <c r="C118" s="26">
        <v>2432</v>
      </c>
      <c r="D118" s="26"/>
      <c r="E118" s="26">
        <v>4432</v>
      </c>
      <c r="F118" s="26"/>
      <c r="G118" s="24">
        <v>3626</v>
      </c>
      <c r="H118" s="24"/>
      <c r="I118" s="183"/>
    </row>
    <row r="119" spans="1:9" s="2" customFormat="1" ht="76.5">
      <c r="A119" s="25">
        <v>11</v>
      </c>
      <c r="B119" s="43" t="s">
        <v>89</v>
      </c>
      <c r="C119" s="26">
        <v>18832.999069999994</v>
      </c>
      <c r="D119" s="26"/>
      <c r="E119" s="26">
        <v>33002.99907999999</v>
      </c>
      <c r="F119" s="26"/>
      <c r="G119" s="24">
        <v>47996</v>
      </c>
      <c r="H119" s="24"/>
      <c r="I119" s="146"/>
    </row>
    <row r="120" spans="1:9" s="2" customFormat="1" ht="191.25">
      <c r="A120" s="29">
        <v>12</v>
      </c>
      <c r="B120" s="52" t="s">
        <v>90</v>
      </c>
      <c r="C120" s="35">
        <v>3154</v>
      </c>
      <c r="D120" s="35"/>
      <c r="E120" s="35">
        <v>1461</v>
      </c>
      <c r="F120" s="35"/>
      <c r="G120" s="67">
        <v>826</v>
      </c>
      <c r="H120" s="67"/>
      <c r="I120" s="51" t="s">
        <v>80</v>
      </c>
    </row>
    <row r="121" spans="1:9" s="2" customFormat="1" ht="76.5">
      <c r="A121" s="25">
        <v>13</v>
      </c>
      <c r="B121" s="43" t="s">
        <v>91</v>
      </c>
      <c r="C121" s="26"/>
      <c r="D121" s="26">
        <v>15338.238</v>
      </c>
      <c r="E121" s="26"/>
      <c r="F121" s="26"/>
      <c r="G121" s="24"/>
      <c r="H121" s="24"/>
      <c r="I121" s="27" t="s">
        <v>342</v>
      </c>
    </row>
    <row r="122" spans="1:9" s="2" customFormat="1" ht="153">
      <c r="A122" s="25">
        <v>14</v>
      </c>
      <c r="B122" s="43" t="s">
        <v>93</v>
      </c>
      <c r="C122" s="26"/>
      <c r="D122" s="26">
        <v>10521</v>
      </c>
      <c r="E122" s="26"/>
      <c r="F122" s="26">
        <v>13385</v>
      </c>
      <c r="G122" s="24"/>
      <c r="H122" s="24">
        <v>9863</v>
      </c>
      <c r="I122" s="27" t="s">
        <v>342</v>
      </c>
    </row>
    <row r="123" spans="1:9" s="2" customFormat="1" ht="48" customHeight="1">
      <c r="A123" s="197">
        <v>15</v>
      </c>
      <c r="B123" s="175" t="s">
        <v>387</v>
      </c>
      <c r="C123" s="26">
        <v>4200</v>
      </c>
      <c r="D123" s="26"/>
      <c r="E123" s="26"/>
      <c r="F123" s="26"/>
      <c r="G123" s="24"/>
      <c r="H123" s="24"/>
      <c r="I123" s="175" t="s">
        <v>94</v>
      </c>
    </row>
    <row r="124" spans="1:9" s="2" customFormat="1" ht="48" customHeight="1">
      <c r="A124" s="197"/>
      <c r="B124" s="175"/>
      <c r="C124" s="26"/>
      <c r="D124" s="26">
        <v>4200</v>
      </c>
      <c r="E124" s="26"/>
      <c r="F124" s="26"/>
      <c r="G124" s="24"/>
      <c r="H124" s="24"/>
      <c r="I124" s="175"/>
    </row>
    <row r="125" spans="1:9" s="2" customFormat="1" ht="114.75">
      <c r="A125" s="30">
        <v>16</v>
      </c>
      <c r="B125" s="53" t="s">
        <v>95</v>
      </c>
      <c r="C125" s="36"/>
      <c r="D125" s="36">
        <v>20316</v>
      </c>
      <c r="E125" s="36"/>
      <c r="F125" s="36"/>
      <c r="G125" s="36"/>
      <c r="H125" s="36"/>
      <c r="I125" s="53" t="s">
        <v>92</v>
      </c>
    </row>
    <row r="126" spans="1:9" s="57" customFormat="1" ht="76.5">
      <c r="A126" s="30">
        <v>17</v>
      </c>
      <c r="B126" s="53" t="s">
        <v>96</v>
      </c>
      <c r="C126" s="26"/>
      <c r="D126" s="26">
        <v>2815</v>
      </c>
      <c r="E126" s="26"/>
      <c r="F126" s="26">
        <v>0</v>
      </c>
      <c r="G126" s="26"/>
      <c r="H126" s="26">
        <v>0</v>
      </c>
      <c r="I126" s="43" t="s">
        <v>343</v>
      </c>
    </row>
    <row r="127" spans="1:9" s="2" customFormat="1" ht="114.75">
      <c r="A127" s="30">
        <v>18</v>
      </c>
      <c r="B127" s="53" t="s">
        <v>97</v>
      </c>
      <c r="C127" s="26"/>
      <c r="D127" s="26">
        <v>26860</v>
      </c>
      <c r="E127" s="26"/>
      <c r="F127" s="26">
        <v>26860</v>
      </c>
      <c r="G127" s="26"/>
      <c r="H127" s="26">
        <v>26860</v>
      </c>
      <c r="I127" s="43" t="s">
        <v>344</v>
      </c>
    </row>
    <row r="128" spans="1:9" s="2" customFormat="1" ht="76.5">
      <c r="A128" s="25">
        <v>19</v>
      </c>
      <c r="B128" s="43" t="s">
        <v>98</v>
      </c>
      <c r="C128" s="35"/>
      <c r="D128" s="35">
        <v>106900</v>
      </c>
      <c r="E128" s="35"/>
      <c r="F128" s="35"/>
      <c r="G128" s="35"/>
      <c r="H128" s="35">
        <v>0</v>
      </c>
      <c r="I128" s="52" t="s">
        <v>397</v>
      </c>
    </row>
    <row r="129" spans="1:9" s="2" customFormat="1" ht="76.5">
      <c r="A129" s="30">
        <v>20</v>
      </c>
      <c r="B129" s="53" t="s">
        <v>99</v>
      </c>
      <c r="C129" s="26"/>
      <c r="D129" s="26">
        <v>4000</v>
      </c>
      <c r="E129" s="26"/>
      <c r="F129" s="26">
        <v>4000</v>
      </c>
      <c r="G129" s="26"/>
      <c r="H129" s="26">
        <v>4000</v>
      </c>
      <c r="I129" s="43" t="s">
        <v>345</v>
      </c>
    </row>
    <row r="130" spans="1:9" s="2" customFormat="1" ht="114.75">
      <c r="A130" s="25">
        <v>21</v>
      </c>
      <c r="B130" s="43" t="s">
        <v>100</v>
      </c>
      <c r="C130" s="35"/>
      <c r="D130" s="35">
        <v>15000</v>
      </c>
      <c r="E130" s="35"/>
      <c r="F130" s="35">
        <v>0</v>
      </c>
      <c r="G130" s="35"/>
      <c r="H130" s="35">
        <v>0</v>
      </c>
      <c r="I130" s="52" t="s">
        <v>398</v>
      </c>
    </row>
    <row r="131" spans="1:9" s="57" customFormat="1" ht="76.5">
      <c r="A131" s="30">
        <v>22</v>
      </c>
      <c r="B131" s="53" t="s">
        <v>101</v>
      </c>
      <c r="C131" s="26"/>
      <c r="D131" s="26">
        <v>19942</v>
      </c>
      <c r="E131" s="26"/>
      <c r="F131" s="26">
        <v>0</v>
      </c>
      <c r="G131" s="26"/>
      <c r="H131" s="26">
        <v>0</v>
      </c>
      <c r="I131" s="43" t="s">
        <v>346</v>
      </c>
    </row>
    <row r="132" spans="1:9" s="2" customFormat="1" ht="267.75">
      <c r="A132" s="30">
        <v>23</v>
      </c>
      <c r="B132" s="53" t="s">
        <v>102</v>
      </c>
      <c r="C132" s="26"/>
      <c r="D132" s="26">
        <v>100000</v>
      </c>
      <c r="E132" s="26"/>
      <c r="F132" s="26">
        <v>0</v>
      </c>
      <c r="G132" s="26"/>
      <c r="H132" s="26">
        <v>0</v>
      </c>
      <c r="I132" s="43" t="s">
        <v>347</v>
      </c>
    </row>
    <row r="133" spans="1:9" s="2" customFormat="1" ht="114.75">
      <c r="A133" s="30">
        <v>24</v>
      </c>
      <c r="B133" s="53" t="s">
        <v>348</v>
      </c>
      <c r="C133" s="26"/>
      <c r="D133" s="26">
        <v>10362</v>
      </c>
      <c r="E133" s="26"/>
      <c r="F133" s="26">
        <v>0</v>
      </c>
      <c r="G133" s="26"/>
      <c r="H133" s="26">
        <v>0</v>
      </c>
      <c r="I133" s="43" t="s">
        <v>349</v>
      </c>
    </row>
    <row r="134" spans="1:9" s="2" customFormat="1" ht="114.75">
      <c r="A134" s="30">
        <v>25</v>
      </c>
      <c r="B134" s="53" t="s">
        <v>103</v>
      </c>
      <c r="C134" s="26"/>
      <c r="D134" s="26">
        <v>32242</v>
      </c>
      <c r="E134" s="26"/>
      <c r="F134" s="26">
        <v>0</v>
      </c>
      <c r="G134" s="26"/>
      <c r="H134" s="26">
        <v>0</v>
      </c>
      <c r="I134" s="43" t="s">
        <v>350</v>
      </c>
    </row>
    <row r="135" spans="1:9" s="2" customFormat="1" ht="38.25">
      <c r="A135" s="29">
        <v>26</v>
      </c>
      <c r="B135" s="52" t="s">
        <v>399</v>
      </c>
      <c r="C135" s="35"/>
      <c r="D135" s="35">
        <v>19370.99</v>
      </c>
      <c r="E135" s="35"/>
      <c r="F135" s="35">
        <v>0</v>
      </c>
      <c r="G135" s="35"/>
      <c r="H135" s="35">
        <v>0</v>
      </c>
      <c r="I135" s="52" t="s">
        <v>351</v>
      </c>
    </row>
    <row r="136" spans="1:9" s="2" customFormat="1" ht="114.75">
      <c r="A136" s="25">
        <v>27</v>
      </c>
      <c r="B136" s="43" t="s">
        <v>104</v>
      </c>
      <c r="C136" s="26"/>
      <c r="D136" s="26">
        <v>10115</v>
      </c>
      <c r="E136" s="35"/>
      <c r="F136" s="35">
        <v>30345</v>
      </c>
      <c r="G136" s="35"/>
      <c r="H136" s="35">
        <v>30345</v>
      </c>
      <c r="I136" s="52" t="s">
        <v>352</v>
      </c>
    </row>
    <row r="137" spans="1:9" s="57" customFormat="1" ht="114.75">
      <c r="A137" s="30">
        <v>28</v>
      </c>
      <c r="B137" s="53" t="s">
        <v>105</v>
      </c>
      <c r="C137" s="36"/>
      <c r="D137" s="36">
        <v>8585</v>
      </c>
      <c r="E137" s="26"/>
      <c r="F137" s="26">
        <v>0</v>
      </c>
      <c r="G137" s="26"/>
      <c r="H137" s="26">
        <v>0</v>
      </c>
      <c r="I137" s="43" t="s">
        <v>353</v>
      </c>
    </row>
    <row r="138" spans="1:9" s="57" customFormat="1" ht="53.25" customHeight="1">
      <c r="A138" s="30">
        <v>29</v>
      </c>
      <c r="B138" s="53" t="s">
        <v>106</v>
      </c>
      <c r="C138" s="26"/>
      <c r="D138" s="26">
        <v>39860</v>
      </c>
      <c r="E138" s="26"/>
      <c r="F138" s="26">
        <v>0</v>
      </c>
      <c r="G138" s="26"/>
      <c r="H138" s="26">
        <v>0</v>
      </c>
      <c r="I138" s="53" t="s">
        <v>355</v>
      </c>
    </row>
    <row r="139" spans="1:9" s="2" customFormat="1" ht="229.5">
      <c r="A139" s="25">
        <v>30</v>
      </c>
      <c r="B139" s="43" t="s">
        <v>107</v>
      </c>
      <c r="C139" s="35"/>
      <c r="D139" s="35">
        <v>11708.1749</v>
      </c>
      <c r="E139" s="35"/>
      <c r="F139" s="35">
        <v>11708.1749</v>
      </c>
      <c r="G139" s="35"/>
      <c r="H139" s="35">
        <v>11708.1749</v>
      </c>
      <c r="I139" s="52" t="s">
        <v>400</v>
      </c>
    </row>
    <row r="140" spans="1:9" s="2" customFormat="1" ht="153">
      <c r="A140" s="30">
        <v>31</v>
      </c>
      <c r="B140" s="53" t="s">
        <v>108</v>
      </c>
      <c r="C140" s="26"/>
      <c r="D140" s="26">
        <v>10789.07577</v>
      </c>
      <c r="E140" s="26"/>
      <c r="F140" s="26">
        <v>0</v>
      </c>
      <c r="G140" s="26"/>
      <c r="H140" s="26">
        <v>0</v>
      </c>
      <c r="I140" s="43" t="s">
        <v>356</v>
      </c>
    </row>
    <row r="141" spans="1:9" s="57" customFormat="1" ht="153">
      <c r="A141" s="25">
        <v>32</v>
      </c>
      <c r="B141" s="43" t="s">
        <v>109</v>
      </c>
      <c r="C141" s="26"/>
      <c r="D141" s="26">
        <v>1038</v>
      </c>
      <c r="E141" s="26"/>
      <c r="F141" s="26"/>
      <c r="G141" s="26"/>
      <c r="H141" s="26"/>
      <c r="I141" s="43" t="s">
        <v>357</v>
      </c>
    </row>
    <row r="142" spans="1:9" s="65" customFormat="1" ht="114.75">
      <c r="A142" s="25">
        <v>33</v>
      </c>
      <c r="B142" s="43" t="s">
        <v>127</v>
      </c>
      <c r="C142" s="26"/>
      <c r="D142" s="26">
        <v>23.199</v>
      </c>
      <c r="E142" s="26"/>
      <c r="F142" s="26"/>
      <c r="G142" s="26"/>
      <c r="H142" s="26"/>
      <c r="I142" s="175" t="s">
        <v>358</v>
      </c>
    </row>
    <row r="143" spans="1:9" s="65" customFormat="1" ht="91.5" customHeight="1">
      <c r="A143" s="25">
        <v>34</v>
      </c>
      <c r="B143" s="43" t="s">
        <v>128</v>
      </c>
      <c r="C143" s="26"/>
      <c r="D143" s="26">
        <v>10.005</v>
      </c>
      <c r="E143" s="26"/>
      <c r="F143" s="26"/>
      <c r="G143" s="26"/>
      <c r="H143" s="26"/>
      <c r="I143" s="175"/>
    </row>
    <row r="144" spans="1:9" s="65" customFormat="1" ht="229.5">
      <c r="A144" s="29">
        <v>35</v>
      </c>
      <c r="B144" s="52" t="s">
        <v>129</v>
      </c>
      <c r="C144" s="35"/>
      <c r="D144" s="35">
        <v>20000</v>
      </c>
      <c r="E144" s="35"/>
      <c r="F144" s="35"/>
      <c r="G144" s="35"/>
      <c r="H144" s="35"/>
      <c r="I144" s="52" t="s">
        <v>362</v>
      </c>
    </row>
    <row r="145" spans="1:9" s="2" customFormat="1" ht="153">
      <c r="A145" s="172">
        <v>36</v>
      </c>
      <c r="B145" s="43" t="s">
        <v>360</v>
      </c>
      <c r="C145" s="26">
        <v>23000</v>
      </c>
      <c r="D145" s="26"/>
      <c r="E145" s="26"/>
      <c r="F145" s="26"/>
      <c r="G145" s="26"/>
      <c r="H145" s="26"/>
      <c r="I145" s="145" t="s">
        <v>359</v>
      </c>
    </row>
    <row r="146" spans="1:9" s="2" customFormat="1" ht="165.75" customHeight="1">
      <c r="A146" s="174"/>
      <c r="B146" s="43" t="s">
        <v>361</v>
      </c>
      <c r="C146" s="26"/>
      <c r="D146" s="26">
        <v>23000</v>
      </c>
      <c r="E146" s="26"/>
      <c r="F146" s="26"/>
      <c r="G146" s="26"/>
      <c r="H146" s="26"/>
      <c r="I146" s="146"/>
    </row>
    <row r="147" spans="1:10" s="89" customFormat="1" ht="211.5" customHeight="1">
      <c r="A147" s="110">
        <v>37</v>
      </c>
      <c r="B147" s="104" t="s">
        <v>149</v>
      </c>
      <c r="C147" s="24">
        <v>0</v>
      </c>
      <c r="D147" s="24">
        <v>100000</v>
      </c>
      <c r="E147" s="24">
        <v>0</v>
      </c>
      <c r="F147" s="24">
        <v>0</v>
      </c>
      <c r="G147" s="24">
        <v>0</v>
      </c>
      <c r="H147" s="24">
        <v>0</v>
      </c>
      <c r="I147" s="104" t="s">
        <v>363</v>
      </c>
      <c r="J147" s="88"/>
    </row>
    <row r="148" spans="1:9" s="116" customFormat="1" ht="344.25">
      <c r="A148" s="110">
        <v>38</v>
      </c>
      <c r="B148" s="123" t="s">
        <v>200</v>
      </c>
      <c r="C148" s="79"/>
      <c r="D148" s="125">
        <v>21171.67848</v>
      </c>
      <c r="E148" s="117"/>
      <c r="F148" s="117"/>
      <c r="G148" s="117"/>
      <c r="H148" s="117"/>
      <c r="I148" s="120" t="s">
        <v>176</v>
      </c>
    </row>
    <row r="149" spans="1:9" s="116" customFormat="1" ht="153">
      <c r="A149" s="110">
        <v>39</v>
      </c>
      <c r="B149" s="78" t="s">
        <v>201</v>
      </c>
      <c r="C149" s="119"/>
      <c r="D149" s="125">
        <v>2029.9919399999999</v>
      </c>
      <c r="E149" s="117"/>
      <c r="F149" s="117"/>
      <c r="G149" s="117"/>
      <c r="H149" s="117"/>
      <c r="I149" s="120" t="s">
        <v>176</v>
      </c>
    </row>
    <row r="150" spans="1:9" s="2" customFormat="1" ht="54.75" customHeight="1">
      <c r="A150" s="178" t="s">
        <v>3</v>
      </c>
      <c r="B150" s="179"/>
      <c r="C150" s="18">
        <f aca="true" t="shared" si="8" ref="C150:H150">SUM(C106:C149)</f>
        <v>515135.68314999994</v>
      </c>
      <c r="D150" s="18">
        <f t="shared" si="8"/>
        <v>638337.35309</v>
      </c>
      <c r="E150" s="18">
        <f t="shared" si="8"/>
        <v>343745.99908</v>
      </c>
      <c r="F150" s="18">
        <f t="shared" si="8"/>
        <v>343745.99908</v>
      </c>
      <c r="G150" s="18">
        <f t="shared" si="8"/>
        <v>429435</v>
      </c>
      <c r="H150" s="18">
        <f t="shared" si="8"/>
        <v>429435.1749</v>
      </c>
      <c r="I150" s="18"/>
    </row>
    <row r="151" spans="1:9" ht="67.5" customHeight="1">
      <c r="A151" s="171" t="s">
        <v>26</v>
      </c>
      <c r="B151" s="171"/>
      <c r="C151" s="171"/>
      <c r="D151" s="171"/>
      <c r="E151" s="171"/>
      <c r="F151" s="171"/>
      <c r="G151" s="171"/>
      <c r="H151" s="171"/>
      <c r="I151" s="171"/>
    </row>
    <row r="152" spans="1:9" ht="201" customHeight="1">
      <c r="A152" s="25">
        <v>1</v>
      </c>
      <c r="B152" s="43" t="s">
        <v>390</v>
      </c>
      <c r="C152" s="26">
        <v>9723.54</v>
      </c>
      <c r="D152" s="26"/>
      <c r="E152" s="26"/>
      <c r="F152" s="26"/>
      <c r="G152" s="24"/>
      <c r="H152" s="24"/>
      <c r="I152" s="47" t="s">
        <v>364</v>
      </c>
    </row>
    <row r="153" spans="1:9" ht="306">
      <c r="A153" s="25">
        <v>2</v>
      </c>
      <c r="B153" s="43" t="s">
        <v>365</v>
      </c>
      <c r="C153" s="26">
        <v>5300</v>
      </c>
      <c r="D153" s="26"/>
      <c r="E153" s="26"/>
      <c r="F153" s="26"/>
      <c r="G153" s="24"/>
      <c r="H153" s="24"/>
      <c r="I153" s="47" t="s">
        <v>27</v>
      </c>
    </row>
    <row r="154" spans="1:9" ht="76.5">
      <c r="A154" s="25">
        <v>3</v>
      </c>
      <c r="B154" s="43" t="s">
        <v>367</v>
      </c>
      <c r="C154" s="26">
        <v>53420</v>
      </c>
      <c r="D154" s="26"/>
      <c r="E154" s="26">
        <v>246017.1</v>
      </c>
      <c r="F154" s="26"/>
      <c r="G154" s="24"/>
      <c r="H154" s="24"/>
      <c r="I154" s="48" t="s">
        <v>366</v>
      </c>
    </row>
    <row r="155" spans="1:9" ht="153">
      <c r="A155" s="25">
        <v>4</v>
      </c>
      <c r="B155" s="43" t="s">
        <v>368</v>
      </c>
      <c r="C155" s="26"/>
      <c r="D155" s="26">
        <v>35000</v>
      </c>
      <c r="E155" s="26"/>
      <c r="F155" s="26"/>
      <c r="G155" s="24"/>
      <c r="H155" s="24"/>
      <c r="I155" s="27" t="s">
        <v>369</v>
      </c>
    </row>
    <row r="156" spans="1:9" ht="76.5">
      <c r="A156" s="25">
        <v>5</v>
      </c>
      <c r="B156" s="43" t="s">
        <v>370</v>
      </c>
      <c r="C156" s="26"/>
      <c r="D156" s="26">
        <v>28506.12113</v>
      </c>
      <c r="E156" s="26"/>
      <c r="F156" s="26"/>
      <c r="G156" s="24"/>
      <c r="H156" s="24"/>
      <c r="I156" s="27" t="s">
        <v>401</v>
      </c>
    </row>
    <row r="157" spans="1:9" ht="153">
      <c r="A157" s="25">
        <v>6</v>
      </c>
      <c r="B157" s="43" t="s">
        <v>371</v>
      </c>
      <c r="C157" s="26"/>
      <c r="D157" s="26">
        <v>23277.2</v>
      </c>
      <c r="E157" s="26"/>
      <c r="F157" s="26">
        <v>246017.1</v>
      </c>
      <c r="G157" s="24"/>
      <c r="H157" s="24"/>
      <c r="I157" s="27" t="s">
        <v>402</v>
      </c>
    </row>
    <row r="158" spans="1:9" ht="114">
      <c r="A158" s="25">
        <v>7</v>
      </c>
      <c r="B158" s="43" t="s">
        <v>28</v>
      </c>
      <c r="C158" s="26"/>
      <c r="D158" s="26"/>
      <c r="E158" s="26"/>
      <c r="F158" s="26"/>
      <c r="G158" s="24">
        <v>10000</v>
      </c>
      <c r="H158" s="24"/>
      <c r="I158" s="47" t="s">
        <v>29</v>
      </c>
    </row>
    <row r="159" spans="1:9" ht="114">
      <c r="A159" s="25">
        <v>8</v>
      </c>
      <c r="B159" s="43" t="s">
        <v>30</v>
      </c>
      <c r="C159" s="26"/>
      <c r="D159" s="26"/>
      <c r="E159" s="26"/>
      <c r="F159" s="26"/>
      <c r="G159" s="24">
        <v>365.63</v>
      </c>
      <c r="H159" s="24"/>
      <c r="I159" s="47" t="s">
        <v>29</v>
      </c>
    </row>
    <row r="160" spans="1:9" ht="76.5">
      <c r="A160" s="25">
        <v>9</v>
      </c>
      <c r="B160" s="43" t="s">
        <v>31</v>
      </c>
      <c r="C160" s="26"/>
      <c r="D160" s="26"/>
      <c r="E160" s="26"/>
      <c r="F160" s="26"/>
      <c r="G160" s="24">
        <v>675</v>
      </c>
      <c r="H160" s="24"/>
      <c r="I160" s="47" t="s">
        <v>29</v>
      </c>
    </row>
    <row r="161" spans="1:9" ht="114">
      <c r="A161" s="25">
        <v>10</v>
      </c>
      <c r="B161" s="43" t="s">
        <v>32</v>
      </c>
      <c r="C161" s="26"/>
      <c r="D161" s="26"/>
      <c r="E161" s="26"/>
      <c r="F161" s="26"/>
      <c r="G161" s="24">
        <v>1500</v>
      </c>
      <c r="H161" s="24"/>
      <c r="I161" s="47" t="s">
        <v>29</v>
      </c>
    </row>
    <row r="162" spans="1:9" ht="114">
      <c r="A162" s="25">
        <v>11</v>
      </c>
      <c r="B162" s="43" t="s">
        <v>33</v>
      </c>
      <c r="C162" s="26"/>
      <c r="D162" s="26"/>
      <c r="E162" s="26"/>
      <c r="F162" s="26"/>
      <c r="G162" s="24">
        <v>1800</v>
      </c>
      <c r="H162" s="24"/>
      <c r="I162" s="47" t="s">
        <v>29</v>
      </c>
    </row>
    <row r="163" spans="1:9" ht="114">
      <c r="A163" s="25">
        <v>12</v>
      </c>
      <c r="B163" s="43" t="s">
        <v>34</v>
      </c>
      <c r="C163" s="26"/>
      <c r="D163" s="26"/>
      <c r="E163" s="26"/>
      <c r="F163" s="26"/>
      <c r="G163" s="24">
        <v>600</v>
      </c>
      <c r="H163" s="24"/>
      <c r="I163" s="47" t="s">
        <v>29</v>
      </c>
    </row>
    <row r="164" spans="1:9" ht="153">
      <c r="A164" s="25">
        <v>13</v>
      </c>
      <c r="B164" s="43" t="s">
        <v>306</v>
      </c>
      <c r="C164" s="26"/>
      <c r="D164" s="26">
        <v>1257.42</v>
      </c>
      <c r="E164" s="26"/>
      <c r="F164" s="26"/>
      <c r="G164" s="24"/>
      <c r="H164" s="24">
        <v>14940.63</v>
      </c>
      <c r="I164" s="27" t="s">
        <v>372</v>
      </c>
    </row>
    <row r="165" spans="1:9" ht="51" customHeight="1">
      <c r="A165" s="172">
        <v>14</v>
      </c>
      <c r="B165" s="145" t="s">
        <v>303</v>
      </c>
      <c r="C165" s="26">
        <v>12543.9</v>
      </c>
      <c r="D165" s="26"/>
      <c r="E165" s="26"/>
      <c r="F165" s="26"/>
      <c r="G165" s="24"/>
      <c r="H165" s="24"/>
      <c r="I165" s="145" t="s">
        <v>302</v>
      </c>
    </row>
    <row r="166" spans="1:9" ht="51" customHeight="1">
      <c r="A166" s="174"/>
      <c r="B166" s="146"/>
      <c r="C166" s="26"/>
      <c r="D166" s="26">
        <v>12543.9</v>
      </c>
      <c r="E166" s="26"/>
      <c r="F166" s="26"/>
      <c r="G166" s="24"/>
      <c r="H166" s="24"/>
      <c r="I166" s="183"/>
    </row>
    <row r="167" spans="1:9" ht="48" customHeight="1">
      <c r="A167" s="172">
        <v>15</v>
      </c>
      <c r="B167" s="145" t="s">
        <v>304</v>
      </c>
      <c r="C167" s="26">
        <v>12541.18802</v>
      </c>
      <c r="D167" s="26"/>
      <c r="E167" s="26"/>
      <c r="F167" s="26"/>
      <c r="G167" s="24"/>
      <c r="H167" s="24"/>
      <c r="I167" s="183"/>
    </row>
    <row r="168" spans="1:9" ht="48" customHeight="1">
      <c r="A168" s="174"/>
      <c r="B168" s="146"/>
      <c r="C168" s="26">
        <v>7056</v>
      </c>
      <c r="D168" s="26">
        <v>0</v>
      </c>
      <c r="E168" s="26"/>
      <c r="F168" s="26"/>
      <c r="G168" s="24"/>
      <c r="H168" s="24"/>
      <c r="I168" s="183"/>
    </row>
    <row r="169" spans="1:9" ht="53.25" customHeight="1">
      <c r="A169" s="172">
        <v>16</v>
      </c>
      <c r="B169" s="145" t="s">
        <v>305</v>
      </c>
      <c r="C169" s="26">
        <v>1362.86</v>
      </c>
      <c r="D169" s="26"/>
      <c r="E169" s="26"/>
      <c r="F169" s="26"/>
      <c r="G169" s="24"/>
      <c r="H169" s="24"/>
      <c r="I169" s="183"/>
    </row>
    <row r="170" spans="1:9" ht="53.25" customHeight="1">
      <c r="A170" s="174"/>
      <c r="B170" s="146"/>
      <c r="C170" s="26"/>
      <c r="D170" s="26">
        <v>1362.86</v>
      </c>
      <c r="E170" s="26"/>
      <c r="F170" s="26"/>
      <c r="G170" s="24"/>
      <c r="H170" s="24"/>
      <c r="I170" s="146"/>
    </row>
    <row r="171" spans="1:9" s="116" customFormat="1" ht="229.5">
      <c r="A171" s="118">
        <v>17</v>
      </c>
      <c r="B171" s="123" t="s">
        <v>202</v>
      </c>
      <c r="C171" s="119"/>
      <c r="D171" s="119">
        <v>2875.08724</v>
      </c>
      <c r="E171" s="117"/>
      <c r="F171" s="117"/>
      <c r="G171" s="117"/>
      <c r="H171" s="117"/>
      <c r="I171" s="120" t="s">
        <v>176</v>
      </c>
    </row>
    <row r="172" spans="1:9" s="116" customFormat="1" ht="229.5">
      <c r="A172" s="118">
        <v>18</v>
      </c>
      <c r="B172" s="123" t="s">
        <v>202</v>
      </c>
      <c r="C172" s="119"/>
      <c r="D172" s="119">
        <v>8438.13903</v>
      </c>
      <c r="E172" s="117"/>
      <c r="F172" s="117"/>
      <c r="G172" s="117"/>
      <c r="H172" s="117"/>
      <c r="I172" s="120" t="s">
        <v>176</v>
      </c>
    </row>
    <row r="173" spans="1:9" ht="37.5">
      <c r="A173" s="170" t="s">
        <v>3</v>
      </c>
      <c r="B173" s="170"/>
      <c r="C173" s="18">
        <f aca="true" t="shared" si="9" ref="C173:H173">SUM(C152:C172)</f>
        <v>101947.48802</v>
      </c>
      <c r="D173" s="18">
        <f t="shared" si="9"/>
        <v>113260.72739999999</v>
      </c>
      <c r="E173" s="18">
        <f t="shared" si="9"/>
        <v>246017.1</v>
      </c>
      <c r="F173" s="18">
        <f t="shared" si="9"/>
        <v>246017.1</v>
      </c>
      <c r="G173" s="18">
        <f t="shared" si="9"/>
        <v>14940.63</v>
      </c>
      <c r="H173" s="18">
        <f t="shared" si="9"/>
        <v>14940.63</v>
      </c>
      <c r="I173" s="18"/>
    </row>
    <row r="174" spans="1:9" s="2" customFormat="1" ht="51" customHeight="1">
      <c r="A174" s="171" t="s">
        <v>38</v>
      </c>
      <c r="B174" s="171"/>
      <c r="C174" s="171"/>
      <c r="D174" s="171"/>
      <c r="E174" s="171"/>
      <c r="F174" s="171"/>
      <c r="G174" s="171"/>
      <c r="H174" s="171"/>
      <c r="I174" s="171"/>
    </row>
    <row r="175" spans="1:9" ht="114.75">
      <c r="A175" s="25">
        <v>1</v>
      </c>
      <c r="B175" s="43" t="s">
        <v>39</v>
      </c>
      <c r="C175" s="50"/>
      <c r="D175" s="26">
        <v>93135.93411</v>
      </c>
      <c r="E175" s="46"/>
      <c r="F175" s="46"/>
      <c r="G175" s="24"/>
      <c r="H175" s="24"/>
      <c r="I175" s="27" t="s">
        <v>403</v>
      </c>
    </row>
    <row r="176" spans="1:9" ht="76.5">
      <c r="A176" s="25">
        <v>2</v>
      </c>
      <c r="B176" s="43" t="s">
        <v>40</v>
      </c>
      <c r="C176" s="50"/>
      <c r="D176" s="26">
        <v>12454.90096</v>
      </c>
      <c r="E176" s="46"/>
      <c r="F176" s="46"/>
      <c r="G176" s="24"/>
      <c r="H176" s="24"/>
      <c r="I176" s="27" t="s">
        <v>403</v>
      </c>
    </row>
    <row r="177" spans="1:9" ht="76.5">
      <c r="A177" s="25">
        <v>3</v>
      </c>
      <c r="B177" s="43" t="s">
        <v>41</v>
      </c>
      <c r="C177" s="26">
        <v>105590.83507</v>
      </c>
      <c r="D177" s="50"/>
      <c r="E177" s="46"/>
      <c r="F177" s="46"/>
      <c r="G177" s="24"/>
      <c r="H177" s="24"/>
      <c r="I177" s="27" t="s">
        <v>374</v>
      </c>
    </row>
    <row r="178" spans="1:9" ht="191.25">
      <c r="A178" s="25">
        <v>4</v>
      </c>
      <c r="B178" s="43" t="s">
        <v>42</v>
      </c>
      <c r="C178" s="50"/>
      <c r="D178" s="26">
        <v>18275.39559</v>
      </c>
      <c r="E178" s="46"/>
      <c r="F178" s="46"/>
      <c r="G178" s="24"/>
      <c r="H178" s="24"/>
      <c r="I178" s="27" t="s">
        <v>373</v>
      </c>
    </row>
    <row r="179" spans="1:9" ht="68.25" customHeight="1">
      <c r="A179" s="25">
        <v>5</v>
      </c>
      <c r="B179" s="43" t="s">
        <v>43</v>
      </c>
      <c r="C179" s="26">
        <v>18275.39559</v>
      </c>
      <c r="D179" s="50"/>
      <c r="E179" s="46"/>
      <c r="F179" s="46"/>
      <c r="G179" s="24"/>
      <c r="H179" s="24"/>
      <c r="I179" s="27" t="s">
        <v>374</v>
      </c>
    </row>
    <row r="180" spans="1:9" ht="267.75">
      <c r="A180" s="25">
        <v>6</v>
      </c>
      <c r="B180" s="43" t="s">
        <v>44</v>
      </c>
      <c r="C180" s="50"/>
      <c r="D180" s="26">
        <v>805738.22466</v>
      </c>
      <c r="E180" s="46"/>
      <c r="F180" s="46"/>
      <c r="G180" s="24"/>
      <c r="H180" s="24"/>
      <c r="I180" s="27" t="s">
        <v>391</v>
      </c>
    </row>
    <row r="181" spans="1:9" ht="114.75">
      <c r="A181" s="25">
        <v>7</v>
      </c>
      <c r="B181" s="43" t="s">
        <v>45</v>
      </c>
      <c r="C181" s="50"/>
      <c r="D181" s="26">
        <v>20888.53268</v>
      </c>
      <c r="E181" s="46"/>
      <c r="F181" s="46"/>
      <c r="G181" s="24"/>
      <c r="H181" s="24"/>
      <c r="I181" s="27" t="s">
        <v>375</v>
      </c>
    </row>
    <row r="182" spans="1:9" ht="191.25">
      <c r="A182" s="29">
        <v>8</v>
      </c>
      <c r="B182" s="52" t="s">
        <v>46</v>
      </c>
      <c r="C182" s="73"/>
      <c r="D182" s="35">
        <v>4636.14814</v>
      </c>
      <c r="E182" s="72"/>
      <c r="F182" s="72"/>
      <c r="G182" s="67"/>
      <c r="H182" s="67"/>
      <c r="I182" s="52" t="s">
        <v>376</v>
      </c>
    </row>
    <row r="183" spans="1:9" ht="89.25" customHeight="1">
      <c r="A183" s="25">
        <v>9</v>
      </c>
      <c r="B183" s="43" t="s">
        <v>47</v>
      </c>
      <c r="C183" s="50"/>
      <c r="D183" s="26">
        <v>10000</v>
      </c>
      <c r="E183" s="46"/>
      <c r="F183" s="46"/>
      <c r="G183" s="24"/>
      <c r="H183" s="24"/>
      <c r="I183" s="27" t="s">
        <v>377</v>
      </c>
    </row>
    <row r="184" spans="1:9" ht="344.25">
      <c r="A184" s="29">
        <v>10</v>
      </c>
      <c r="B184" s="52" t="s">
        <v>48</v>
      </c>
      <c r="C184" s="35">
        <v>841262.90548</v>
      </c>
      <c r="D184" s="35">
        <v>6973.13614</v>
      </c>
      <c r="E184" s="35"/>
      <c r="F184" s="35">
        <v>841262.90548</v>
      </c>
      <c r="G184" s="35"/>
      <c r="H184" s="35"/>
      <c r="I184" s="52" t="s">
        <v>392</v>
      </c>
    </row>
    <row r="185" spans="1:9" s="87" customFormat="1" ht="267.75">
      <c r="A185" s="25">
        <v>11</v>
      </c>
      <c r="B185" s="43" t="s">
        <v>143</v>
      </c>
      <c r="C185" s="26"/>
      <c r="D185" s="26">
        <v>231583.09315</v>
      </c>
      <c r="E185" s="26"/>
      <c r="F185" s="26"/>
      <c r="G185" s="26"/>
      <c r="H185" s="26"/>
      <c r="I185" s="43" t="s">
        <v>301</v>
      </c>
    </row>
    <row r="186" spans="1:9" s="87" customFormat="1" ht="191.25">
      <c r="A186" s="25">
        <v>12</v>
      </c>
      <c r="B186" s="43" t="s">
        <v>144</v>
      </c>
      <c r="C186" s="26"/>
      <c r="D186" s="26">
        <v>297241.10777</v>
      </c>
      <c r="E186" s="26"/>
      <c r="F186" s="26"/>
      <c r="G186" s="26"/>
      <c r="H186" s="26"/>
      <c r="I186" s="43" t="s">
        <v>300</v>
      </c>
    </row>
    <row r="187" spans="1:9" s="87" customFormat="1" ht="153">
      <c r="A187" s="29">
        <v>13</v>
      </c>
      <c r="B187" s="52" t="s">
        <v>145</v>
      </c>
      <c r="C187" s="35"/>
      <c r="D187" s="35">
        <v>50000</v>
      </c>
      <c r="E187" s="35"/>
      <c r="F187" s="35"/>
      <c r="G187" s="35"/>
      <c r="H187" s="35"/>
      <c r="I187" s="52" t="s">
        <v>378</v>
      </c>
    </row>
    <row r="188" spans="1:9" s="87" customFormat="1" ht="114.75">
      <c r="A188" s="25">
        <v>14</v>
      </c>
      <c r="B188" s="43" t="s">
        <v>146</v>
      </c>
      <c r="C188" s="26"/>
      <c r="D188" s="26">
        <v>2210.14288</v>
      </c>
      <c r="E188" s="26"/>
      <c r="F188" s="26"/>
      <c r="G188" s="26"/>
      <c r="H188" s="26"/>
      <c r="I188" s="27" t="s">
        <v>147</v>
      </c>
    </row>
    <row r="189" spans="1:9" s="80" customFormat="1" ht="267.75">
      <c r="A189" s="29">
        <v>15</v>
      </c>
      <c r="B189" s="52" t="s">
        <v>148</v>
      </c>
      <c r="C189" s="35"/>
      <c r="D189" s="35">
        <v>20000</v>
      </c>
      <c r="E189" s="35"/>
      <c r="F189" s="35">
        <v>20000</v>
      </c>
      <c r="G189" s="35"/>
      <c r="H189" s="35">
        <v>20000</v>
      </c>
      <c r="I189" s="52" t="s">
        <v>299</v>
      </c>
    </row>
    <row r="190" spans="1:9" s="116" customFormat="1" ht="153">
      <c r="A190" s="118">
        <v>16</v>
      </c>
      <c r="B190" s="123" t="s">
        <v>203</v>
      </c>
      <c r="C190" s="79"/>
      <c r="D190" s="125">
        <v>8156.01373</v>
      </c>
      <c r="E190" s="126"/>
      <c r="F190" s="126"/>
      <c r="G190" s="126"/>
      <c r="H190" s="126"/>
      <c r="I190" s="120" t="s">
        <v>176</v>
      </c>
    </row>
    <row r="191" spans="1:9" s="116" customFormat="1" ht="93.75" customHeight="1">
      <c r="A191" s="118">
        <v>17</v>
      </c>
      <c r="B191" s="123" t="s">
        <v>204</v>
      </c>
      <c r="C191" s="79"/>
      <c r="D191" s="125">
        <v>1499.93221</v>
      </c>
      <c r="E191" s="126"/>
      <c r="F191" s="126"/>
      <c r="G191" s="126"/>
      <c r="H191" s="126"/>
      <c r="I191" s="120" t="s">
        <v>176</v>
      </c>
    </row>
    <row r="192" spans="1:9" s="116" customFormat="1" ht="408.75" customHeight="1">
      <c r="A192" s="158">
        <v>18</v>
      </c>
      <c r="B192" s="156" t="s">
        <v>205</v>
      </c>
      <c r="C192" s="151"/>
      <c r="D192" s="160">
        <v>2389.53483</v>
      </c>
      <c r="E192" s="151"/>
      <c r="F192" s="151"/>
      <c r="G192" s="151"/>
      <c r="H192" s="151"/>
      <c r="I192" s="153" t="s">
        <v>176</v>
      </c>
    </row>
    <row r="193" spans="1:9" s="116" customFormat="1" ht="333" customHeight="1">
      <c r="A193" s="164"/>
      <c r="B193" s="168"/>
      <c r="C193" s="162"/>
      <c r="D193" s="169"/>
      <c r="E193" s="162"/>
      <c r="F193" s="162"/>
      <c r="G193" s="162"/>
      <c r="H193" s="162"/>
      <c r="I193" s="163"/>
    </row>
    <row r="194" spans="1:9" s="116" customFormat="1" ht="344.25">
      <c r="A194" s="136">
        <v>19</v>
      </c>
      <c r="B194" s="132" t="s">
        <v>379</v>
      </c>
      <c r="C194" s="85"/>
      <c r="D194" s="133">
        <v>2189.6768</v>
      </c>
      <c r="E194" s="85"/>
      <c r="F194" s="85"/>
      <c r="G194" s="85"/>
      <c r="H194" s="85"/>
      <c r="I194" s="82" t="s">
        <v>176</v>
      </c>
    </row>
    <row r="195" spans="1:9" s="116" customFormat="1" ht="68.25" customHeight="1">
      <c r="A195" s="118">
        <v>20</v>
      </c>
      <c r="B195" s="123" t="s">
        <v>206</v>
      </c>
      <c r="C195" s="79"/>
      <c r="D195" s="125">
        <v>14791.74378</v>
      </c>
      <c r="E195" s="126"/>
      <c r="F195" s="126"/>
      <c r="G195" s="126"/>
      <c r="H195" s="126"/>
      <c r="I195" s="120" t="s">
        <v>176</v>
      </c>
    </row>
    <row r="196" spans="1:9" s="116" customFormat="1" ht="76.5">
      <c r="A196" s="118">
        <v>21</v>
      </c>
      <c r="B196" s="123" t="s">
        <v>207</v>
      </c>
      <c r="C196" s="79"/>
      <c r="D196" s="125">
        <v>13584.63818</v>
      </c>
      <c r="E196" s="126"/>
      <c r="F196" s="126"/>
      <c r="G196" s="126"/>
      <c r="H196" s="126"/>
      <c r="I196" s="120" t="s">
        <v>176</v>
      </c>
    </row>
    <row r="197" spans="1:9" s="116" customFormat="1" ht="76.5">
      <c r="A197" s="118">
        <v>22</v>
      </c>
      <c r="B197" s="123" t="s">
        <v>208</v>
      </c>
      <c r="C197" s="79"/>
      <c r="D197" s="125">
        <v>249.93703</v>
      </c>
      <c r="E197" s="126"/>
      <c r="F197" s="126"/>
      <c r="G197" s="126"/>
      <c r="H197" s="126"/>
      <c r="I197" s="120" t="s">
        <v>176</v>
      </c>
    </row>
    <row r="198" spans="1:9" s="116" customFormat="1" ht="191.25">
      <c r="A198" s="118">
        <v>23</v>
      </c>
      <c r="B198" s="123" t="s">
        <v>404</v>
      </c>
      <c r="C198" s="79"/>
      <c r="D198" s="125">
        <v>14273.93373</v>
      </c>
      <c r="E198" s="126"/>
      <c r="F198" s="126"/>
      <c r="G198" s="126"/>
      <c r="H198" s="126"/>
      <c r="I198" s="120" t="s">
        <v>176</v>
      </c>
    </row>
    <row r="199" spans="1:9" s="116" customFormat="1" ht="153">
      <c r="A199" s="118">
        <v>24</v>
      </c>
      <c r="B199" s="123" t="s">
        <v>209</v>
      </c>
      <c r="C199" s="79"/>
      <c r="D199" s="125">
        <v>10870.00562</v>
      </c>
      <c r="E199" s="126"/>
      <c r="F199" s="126"/>
      <c r="G199" s="126"/>
      <c r="H199" s="126"/>
      <c r="I199" s="120" t="s">
        <v>176</v>
      </c>
    </row>
    <row r="200" spans="1:9" s="116" customFormat="1" ht="114.75">
      <c r="A200" s="118">
        <v>25</v>
      </c>
      <c r="B200" s="123" t="s">
        <v>210</v>
      </c>
      <c r="C200" s="79"/>
      <c r="D200" s="125">
        <v>5761.56541</v>
      </c>
      <c r="E200" s="126"/>
      <c r="F200" s="126"/>
      <c r="G200" s="126"/>
      <c r="H200" s="126"/>
      <c r="I200" s="120" t="s">
        <v>176</v>
      </c>
    </row>
    <row r="201" spans="1:9" s="116" customFormat="1" ht="114.75">
      <c r="A201" s="118">
        <v>26</v>
      </c>
      <c r="B201" s="123" t="s">
        <v>211</v>
      </c>
      <c r="C201" s="79"/>
      <c r="D201" s="125">
        <v>963.61124</v>
      </c>
      <c r="E201" s="126"/>
      <c r="F201" s="126"/>
      <c r="G201" s="126"/>
      <c r="H201" s="126"/>
      <c r="I201" s="120" t="s">
        <v>176</v>
      </c>
    </row>
    <row r="202" spans="1:9" s="116" customFormat="1" ht="153">
      <c r="A202" s="118">
        <v>27</v>
      </c>
      <c r="B202" s="123" t="s">
        <v>212</v>
      </c>
      <c r="C202" s="79"/>
      <c r="D202" s="125">
        <v>20927.6545</v>
      </c>
      <c r="E202" s="126"/>
      <c r="F202" s="126"/>
      <c r="G202" s="126"/>
      <c r="H202" s="126"/>
      <c r="I202" s="120" t="s">
        <v>176</v>
      </c>
    </row>
    <row r="203" spans="1:9" s="116" customFormat="1" ht="153">
      <c r="A203" s="118">
        <v>28</v>
      </c>
      <c r="B203" s="123" t="s">
        <v>213</v>
      </c>
      <c r="C203" s="79"/>
      <c r="D203" s="125">
        <v>1331122.51854</v>
      </c>
      <c r="E203" s="126"/>
      <c r="F203" s="126"/>
      <c r="G203" s="126"/>
      <c r="H203" s="126"/>
      <c r="I203" s="120" t="s">
        <v>176</v>
      </c>
    </row>
    <row r="204" spans="1:9" s="116" customFormat="1" ht="38.25">
      <c r="A204" s="158">
        <v>29</v>
      </c>
      <c r="B204" s="156" t="s">
        <v>214</v>
      </c>
      <c r="C204" s="151"/>
      <c r="D204" s="160">
        <v>79667.0139</v>
      </c>
      <c r="E204" s="151"/>
      <c r="F204" s="151"/>
      <c r="G204" s="151"/>
      <c r="H204" s="151"/>
      <c r="I204" s="153" t="s">
        <v>176</v>
      </c>
    </row>
    <row r="205" spans="1:9" s="116" customFormat="1" ht="38.25">
      <c r="A205" s="159"/>
      <c r="B205" s="157"/>
      <c r="C205" s="152"/>
      <c r="D205" s="161"/>
      <c r="E205" s="152"/>
      <c r="F205" s="152"/>
      <c r="G205" s="152"/>
      <c r="H205" s="152"/>
      <c r="I205" s="154"/>
    </row>
    <row r="206" spans="1:9" s="116" customFormat="1" ht="53.25" customHeight="1">
      <c r="A206" s="118">
        <v>30</v>
      </c>
      <c r="B206" s="78" t="s">
        <v>43</v>
      </c>
      <c r="C206" s="79"/>
      <c r="D206" s="125">
        <v>97543.28083</v>
      </c>
      <c r="E206" s="126"/>
      <c r="F206" s="126"/>
      <c r="G206" s="126"/>
      <c r="H206" s="126"/>
      <c r="I206" s="120" t="s">
        <v>176</v>
      </c>
    </row>
    <row r="207" spans="1:9" s="116" customFormat="1" ht="76.5">
      <c r="A207" s="118">
        <v>31</v>
      </c>
      <c r="B207" s="78" t="s">
        <v>215</v>
      </c>
      <c r="C207" s="79"/>
      <c r="D207" s="125">
        <v>10572.39956</v>
      </c>
      <c r="E207" s="126"/>
      <c r="F207" s="126"/>
      <c r="G207" s="126"/>
      <c r="H207" s="126"/>
      <c r="I207" s="120" t="s">
        <v>176</v>
      </c>
    </row>
    <row r="208" spans="1:9" s="116" customFormat="1" ht="153">
      <c r="A208" s="118">
        <v>32</v>
      </c>
      <c r="B208" s="123" t="s">
        <v>216</v>
      </c>
      <c r="C208" s="79"/>
      <c r="D208" s="125">
        <v>322.12077</v>
      </c>
      <c r="E208" s="126"/>
      <c r="F208" s="126"/>
      <c r="G208" s="126"/>
      <c r="H208" s="126"/>
      <c r="I208" s="120" t="s">
        <v>176</v>
      </c>
    </row>
    <row r="209" spans="1:9" s="116" customFormat="1" ht="76.5">
      <c r="A209" s="118">
        <v>33</v>
      </c>
      <c r="B209" s="123" t="s">
        <v>217</v>
      </c>
      <c r="C209" s="79"/>
      <c r="D209" s="125">
        <v>5893.38921</v>
      </c>
      <c r="E209" s="126"/>
      <c r="F209" s="126"/>
      <c r="G209" s="126"/>
      <c r="H209" s="126"/>
      <c r="I209" s="120" t="s">
        <v>176</v>
      </c>
    </row>
    <row r="210" spans="1:9" s="116" customFormat="1" ht="153">
      <c r="A210" s="118">
        <v>34</v>
      </c>
      <c r="B210" s="123" t="s">
        <v>145</v>
      </c>
      <c r="C210" s="79"/>
      <c r="D210" s="125">
        <v>169.18306</v>
      </c>
      <c r="E210" s="126"/>
      <c r="F210" s="126"/>
      <c r="G210" s="126"/>
      <c r="H210" s="126"/>
      <c r="I210" s="120" t="s">
        <v>176</v>
      </c>
    </row>
    <row r="211" spans="1:9" s="116" customFormat="1" ht="76.5">
      <c r="A211" s="118">
        <v>35</v>
      </c>
      <c r="B211" s="123" t="s">
        <v>41</v>
      </c>
      <c r="C211" s="79"/>
      <c r="D211" s="125">
        <v>120760.01934</v>
      </c>
      <c r="E211" s="126"/>
      <c r="F211" s="126"/>
      <c r="G211" s="126"/>
      <c r="H211" s="126"/>
      <c r="I211" s="120" t="s">
        <v>176</v>
      </c>
    </row>
    <row r="212" spans="1:9" s="116" customFormat="1" ht="76.5">
      <c r="A212" s="118">
        <v>36</v>
      </c>
      <c r="B212" s="78" t="s">
        <v>218</v>
      </c>
      <c r="C212" s="79"/>
      <c r="D212" s="125">
        <v>21858.32458</v>
      </c>
      <c r="E212" s="126"/>
      <c r="F212" s="126"/>
      <c r="G212" s="126"/>
      <c r="H212" s="126"/>
      <c r="I212" s="120" t="s">
        <v>176</v>
      </c>
    </row>
    <row r="213" spans="1:9" s="116" customFormat="1" ht="76.5">
      <c r="A213" s="118">
        <v>37</v>
      </c>
      <c r="B213" s="78" t="s">
        <v>219</v>
      </c>
      <c r="C213" s="79"/>
      <c r="D213" s="125">
        <v>1283.17294</v>
      </c>
      <c r="E213" s="126"/>
      <c r="F213" s="126"/>
      <c r="G213" s="126"/>
      <c r="H213" s="126"/>
      <c r="I213" s="120" t="s">
        <v>176</v>
      </c>
    </row>
    <row r="214" spans="1:9" s="116" customFormat="1" ht="76.5">
      <c r="A214" s="118">
        <v>38</v>
      </c>
      <c r="B214" s="78" t="s">
        <v>220</v>
      </c>
      <c r="C214" s="79"/>
      <c r="D214" s="125">
        <v>2136.49056</v>
      </c>
      <c r="E214" s="126"/>
      <c r="F214" s="126"/>
      <c r="G214" s="126"/>
      <c r="H214" s="126"/>
      <c r="I214" s="120" t="s">
        <v>176</v>
      </c>
    </row>
    <row r="215" spans="1:9" s="116" customFormat="1" ht="114.75">
      <c r="A215" s="118">
        <v>39</v>
      </c>
      <c r="B215" s="123" t="s">
        <v>221</v>
      </c>
      <c r="C215" s="79"/>
      <c r="D215" s="125">
        <v>6430.65581</v>
      </c>
      <c r="E215" s="126"/>
      <c r="F215" s="126"/>
      <c r="G215" s="126"/>
      <c r="H215" s="126"/>
      <c r="I215" s="120" t="s">
        <v>176</v>
      </c>
    </row>
    <row r="216" spans="1:9" s="135" customFormat="1" ht="114.75">
      <c r="A216" s="118">
        <v>40</v>
      </c>
      <c r="B216" s="78" t="s">
        <v>222</v>
      </c>
      <c r="C216" s="79"/>
      <c r="D216" s="125">
        <v>3170.42234</v>
      </c>
      <c r="E216" s="134"/>
      <c r="F216" s="134"/>
      <c r="G216" s="134"/>
      <c r="H216" s="134"/>
      <c r="I216" s="120" t="s">
        <v>176</v>
      </c>
    </row>
    <row r="217" spans="1:9" s="135" customFormat="1" ht="76.5">
      <c r="A217" s="118">
        <v>41</v>
      </c>
      <c r="B217" s="78" t="s">
        <v>223</v>
      </c>
      <c r="C217" s="79"/>
      <c r="D217" s="125">
        <v>6400</v>
      </c>
      <c r="E217" s="134"/>
      <c r="F217" s="134"/>
      <c r="G217" s="134"/>
      <c r="H217" s="134"/>
      <c r="I217" s="120" t="s">
        <v>176</v>
      </c>
    </row>
    <row r="218" spans="1:9" s="135" customFormat="1" ht="76.5">
      <c r="A218" s="118">
        <v>42</v>
      </c>
      <c r="B218" s="78" t="s">
        <v>224</v>
      </c>
      <c r="C218" s="79"/>
      <c r="D218" s="125">
        <v>4098.5952</v>
      </c>
      <c r="E218" s="134"/>
      <c r="F218" s="134"/>
      <c r="G218" s="134"/>
      <c r="H218" s="134"/>
      <c r="I218" s="120" t="s">
        <v>176</v>
      </c>
    </row>
    <row r="219" spans="1:9" s="135" customFormat="1" ht="76.5">
      <c r="A219" s="118">
        <v>43</v>
      </c>
      <c r="B219" s="78" t="s">
        <v>225</v>
      </c>
      <c r="C219" s="79"/>
      <c r="D219" s="125">
        <v>17518.7753</v>
      </c>
      <c r="E219" s="134"/>
      <c r="F219" s="134"/>
      <c r="G219" s="134"/>
      <c r="H219" s="134"/>
      <c r="I219" s="120" t="s">
        <v>176</v>
      </c>
    </row>
    <row r="220" spans="1:9" s="116" customFormat="1" ht="114.75">
      <c r="A220" s="118">
        <v>44</v>
      </c>
      <c r="B220" s="78" t="s">
        <v>226</v>
      </c>
      <c r="C220" s="79"/>
      <c r="D220" s="125">
        <v>96125.32469</v>
      </c>
      <c r="E220" s="126"/>
      <c r="F220" s="126"/>
      <c r="G220" s="126"/>
      <c r="H220" s="126"/>
      <c r="I220" s="120" t="s">
        <v>176</v>
      </c>
    </row>
    <row r="221" spans="1:9" s="116" customFormat="1" ht="76.5">
      <c r="A221" s="118">
        <v>45</v>
      </c>
      <c r="B221" s="78" t="s">
        <v>227</v>
      </c>
      <c r="C221" s="79"/>
      <c r="D221" s="125">
        <v>2001.3616</v>
      </c>
      <c r="E221" s="126"/>
      <c r="F221" s="126"/>
      <c r="G221" s="126"/>
      <c r="H221" s="126"/>
      <c r="I221" s="120" t="s">
        <v>176</v>
      </c>
    </row>
    <row r="222" spans="1:9" s="116" customFormat="1" ht="114.75">
      <c r="A222" s="118">
        <v>46</v>
      </c>
      <c r="B222" s="78" t="s">
        <v>228</v>
      </c>
      <c r="C222" s="79"/>
      <c r="D222" s="125">
        <v>81239.99443</v>
      </c>
      <c r="E222" s="126"/>
      <c r="F222" s="126"/>
      <c r="G222" s="126"/>
      <c r="H222" s="126"/>
      <c r="I222" s="120" t="s">
        <v>176</v>
      </c>
    </row>
    <row r="223" spans="1:9" s="116" customFormat="1" ht="114.75">
      <c r="A223" s="118">
        <v>47</v>
      </c>
      <c r="B223" s="78" t="s">
        <v>229</v>
      </c>
      <c r="C223" s="79"/>
      <c r="D223" s="125">
        <v>8091.32413</v>
      </c>
      <c r="E223" s="126"/>
      <c r="F223" s="126"/>
      <c r="G223" s="126"/>
      <c r="H223" s="126"/>
      <c r="I223" s="120" t="s">
        <v>176</v>
      </c>
    </row>
    <row r="224" spans="1:9" s="116" customFormat="1" ht="60.75" customHeight="1">
      <c r="A224" s="118">
        <v>48</v>
      </c>
      <c r="B224" s="78" t="s">
        <v>230</v>
      </c>
      <c r="C224" s="79"/>
      <c r="D224" s="125">
        <v>218648.42246</v>
      </c>
      <c r="E224" s="126"/>
      <c r="F224" s="126"/>
      <c r="G224" s="126"/>
      <c r="H224" s="126"/>
      <c r="I224" s="120" t="s">
        <v>176</v>
      </c>
    </row>
    <row r="225" spans="1:9" s="2" customFormat="1" ht="36.75" customHeight="1">
      <c r="A225" s="170" t="s">
        <v>3</v>
      </c>
      <c r="B225" s="170"/>
      <c r="C225" s="18">
        <f aca="true" t="shared" si="10" ref="C225:H225">SUM(C175:C224)</f>
        <v>965129.13614</v>
      </c>
      <c r="D225" s="18">
        <f t="shared" si="10"/>
        <v>3783847.6523899995</v>
      </c>
      <c r="E225" s="18">
        <f t="shared" si="10"/>
        <v>0</v>
      </c>
      <c r="F225" s="18">
        <f t="shared" si="10"/>
        <v>861262.90548</v>
      </c>
      <c r="G225" s="18">
        <f t="shared" si="10"/>
        <v>0</v>
      </c>
      <c r="H225" s="18">
        <f t="shared" si="10"/>
        <v>20000</v>
      </c>
      <c r="I225" s="18"/>
    </row>
    <row r="226" spans="1:9" s="2" customFormat="1" ht="87" customHeight="1">
      <c r="A226" s="171" t="s">
        <v>130</v>
      </c>
      <c r="B226" s="171"/>
      <c r="C226" s="171"/>
      <c r="D226" s="171"/>
      <c r="E226" s="171"/>
      <c r="F226" s="171"/>
      <c r="G226" s="171"/>
      <c r="H226" s="171"/>
      <c r="I226" s="171"/>
    </row>
    <row r="227" spans="1:9" s="2" customFormat="1" ht="409.5">
      <c r="A227" s="29">
        <v>1</v>
      </c>
      <c r="B227" s="40" t="s">
        <v>296</v>
      </c>
      <c r="C227" s="39">
        <v>19000</v>
      </c>
      <c r="D227" s="39"/>
      <c r="E227" s="39">
        <v>19000</v>
      </c>
      <c r="F227" s="39"/>
      <c r="G227" s="39">
        <v>19000</v>
      </c>
      <c r="H227" s="39"/>
      <c r="I227" s="180" t="s">
        <v>297</v>
      </c>
    </row>
    <row r="228" spans="1:9" s="2" customFormat="1" ht="229.5">
      <c r="A228" s="25">
        <v>2</v>
      </c>
      <c r="B228" s="28" t="s">
        <v>298</v>
      </c>
      <c r="C228" s="37"/>
      <c r="D228" s="37">
        <v>19000</v>
      </c>
      <c r="E228" s="37"/>
      <c r="F228" s="37">
        <v>19000</v>
      </c>
      <c r="G228" s="37"/>
      <c r="H228" s="37">
        <v>19000</v>
      </c>
      <c r="I228" s="181"/>
    </row>
    <row r="229" spans="1:9" s="2" customFormat="1" ht="57" customHeight="1">
      <c r="A229" s="178" t="s">
        <v>3</v>
      </c>
      <c r="B229" s="186"/>
      <c r="C229" s="18">
        <f aca="true" t="shared" si="11" ref="C229:H229">SUM(C227:C228)</f>
        <v>19000</v>
      </c>
      <c r="D229" s="18">
        <f t="shared" si="11"/>
        <v>19000</v>
      </c>
      <c r="E229" s="18">
        <f t="shared" si="11"/>
        <v>19000</v>
      </c>
      <c r="F229" s="18">
        <f t="shared" si="11"/>
        <v>19000</v>
      </c>
      <c r="G229" s="18">
        <f t="shared" si="11"/>
        <v>19000</v>
      </c>
      <c r="H229" s="18">
        <f t="shared" si="11"/>
        <v>19000</v>
      </c>
      <c r="I229" s="38"/>
    </row>
    <row r="230" spans="1:9" s="2" customFormat="1" ht="87" customHeight="1">
      <c r="A230" s="171" t="s">
        <v>124</v>
      </c>
      <c r="B230" s="171"/>
      <c r="C230" s="171"/>
      <c r="D230" s="171"/>
      <c r="E230" s="171"/>
      <c r="F230" s="171"/>
      <c r="G230" s="171"/>
      <c r="H230" s="171"/>
      <c r="I230" s="171"/>
    </row>
    <row r="231" spans="1:9" s="2" customFormat="1" ht="344.25">
      <c r="A231" s="29">
        <v>1</v>
      </c>
      <c r="B231" s="70" t="s">
        <v>125</v>
      </c>
      <c r="C231" s="69">
        <v>13600</v>
      </c>
      <c r="D231" s="69"/>
      <c r="E231" s="69">
        <v>13600</v>
      </c>
      <c r="F231" s="69"/>
      <c r="G231" s="69">
        <v>13600</v>
      </c>
      <c r="H231" s="69"/>
      <c r="I231" s="202" t="s">
        <v>405</v>
      </c>
    </row>
    <row r="232" spans="1:9" s="2" customFormat="1" ht="191.25">
      <c r="A232" s="29">
        <v>2</v>
      </c>
      <c r="B232" s="64" t="s">
        <v>126</v>
      </c>
      <c r="C232" s="37">
        <v>9870</v>
      </c>
      <c r="D232" s="39"/>
      <c r="E232" s="37">
        <v>12250</v>
      </c>
      <c r="F232" s="37"/>
      <c r="G232" s="37">
        <v>14630</v>
      </c>
      <c r="H232" s="37"/>
      <c r="I232" s="203"/>
    </row>
    <row r="233" spans="1:9" s="2" customFormat="1" ht="267.75">
      <c r="A233" s="25">
        <v>3</v>
      </c>
      <c r="B233" s="28" t="s">
        <v>295</v>
      </c>
      <c r="C233" s="37"/>
      <c r="D233" s="37">
        <v>23470</v>
      </c>
      <c r="E233" s="37"/>
      <c r="F233" s="37">
        <v>25850</v>
      </c>
      <c r="G233" s="37"/>
      <c r="H233" s="37">
        <v>28230</v>
      </c>
      <c r="I233" s="204"/>
    </row>
    <row r="234" spans="1:9" s="2" customFormat="1" ht="62.25" customHeight="1">
      <c r="A234" s="170" t="s">
        <v>3</v>
      </c>
      <c r="B234" s="170"/>
      <c r="C234" s="18">
        <f aca="true" t="shared" si="12" ref="C234:H234">SUM(C231:C233)</f>
        <v>23470</v>
      </c>
      <c r="D234" s="18">
        <f t="shared" si="12"/>
        <v>23470</v>
      </c>
      <c r="E234" s="18">
        <f t="shared" si="12"/>
        <v>25850</v>
      </c>
      <c r="F234" s="18">
        <f t="shared" si="12"/>
        <v>25850</v>
      </c>
      <c r="G234" s="18">
        <f t="shared" si="12"/>
        <v>28230</v>
      </c>
      <c r="H234" s="18">
        <f t="shared" si="12"/>
        <v>28230</v>
      </c>
      <c r="I234" s="38"/>
    </row>
    <row r="235" spans="1:9" s="116" customFormat="1" ht="38.25">
      <c r="A235" s="149" t="s">
        <v>406</v>
      </c>
      <c r="B235" s="149"/>
      <c r="C235" s="149"/>
      <c r="D235" s="149"/>
      <c r="E235" s="149"/>
      <c r="F235" s="149"/>
      <c r="G235" s="149"/>
      <c r="H235" s="149"/>
      <c r="I235" s="149"/>
    </row>
    <row r="236" spans="1:9" s="116" customFormat="1" ht="153">
      <c r="A236" s="118">
        <v>1</v>
      </c>
      <c r="B236" s="123" t="s">
        <v>231</v>
      </c>
      <c r="C236" s="79"/>
      <c r="D236" s="125">
        <v>8746.9232</v>
      </c>
      <c r="E236" s="126"/>
      <c r="F236" s="126"/>
      <c r="G236" s="126"/>
      <c r="H236" s="126"/>
      <c r="I236" s="120" t="s">
        <v>176</v>
      </c>
    </row>
    <row r="237" spans="1:9" s="116" customFormat="1" ht="76.5">
      <c r="A237" s="118">
        <v>2</v>
      </c>
      <c r="B237" s="123" t="s">
        <v>232</v>
      </c>
      <c r="C237" s="79"/>
      <c r="D237" s="125">
        <v>8641.8</v>
      </c>
      <c r="E237" s="126"/>
      <c r="F237" s="126"/>
      <c r="G237" s="126"/>
      <c r="H237" s="126"/>
      <c r="I237" s="120" t="s">
        <v>176</v>
      </c>
    </row>
    <row r="238" spans="1:9" s="137" customFormat="1" ht="38.25">
      <c r="A238" s="147" t="s">
        <v>136</v>
      </c>
      <c r="B238" s="148"/>
      <c r="C238" s="138"/>
      <c r="D238" s="141">
        <f>D236+D237</f>
        <v>17388.7232</v>
      </c>
      <c r="E238" s="142"/>
      <c r="F238" s="142"/>
      <c r="G238" s="142"/>
      <c r="H238" s="142"/>
      <c r="I238" s="140"/>
    </row>
    <row r="239" spans="1:9" s="116" customFormat="1" ht="38.25">
      <c r="A239" s="149" t="s">
        <v>233</v>
      </c>
      <c r="B239" s="149"/>
      <c r="C239" s="149"/>
      <c r="D239" s="149"/>
      <c r="E239" s="149"/>
      <c r="F239" s="149"/>
      <c r="G239" s="149"/>
      <c r="H239" s="149"/>
      <c r="I239" s="149"/>
    </row>
    <row r="240" spans="1:9" s="116" customFormat="1" ht="191.25">
      <c r="A240" s="118">
        <v>1</v>
      </c>
      <c r="B240" s="78" t="s">
        <v>234</v>
      </c>
      <c r="C240" s="79"/>
      <c r="D240" s="119">
        <v>8775.14075</v>
      </c>
      <c r="E240" s="126"/>
      <c r="F240" s="126"/>
      <c r="G240" s="126"/>
      <c r="H240" s="126"/>
      <c r="I240" s="120" t="s">
        <v>176</v>
      </c>
    </row>
    <row r="241" spans="1:9" s="116" customFormat="1" ht="114.75">
      <c r="A241" s="118">
        <v>2</v>
      </c>
      <c r="B241" s="78" t="s">
        <v>235</v>
      </c>
      <c r="C241" s="79"/>
      <c r="D241" s="119">
        <v>2376.77692</v>
      </c>
      <c r="E241" s="126"/>
      <c r="F241" s="126"/>
      <c r="G241" s="126"/>
      <c r="H241" s="126"/>
      <c r="I241" s="120" t="s">
        <v>176</v>
      </c>
    </row>
    <row r="242" spans="1:9" s="116" customFormat="1" ht="38.25">
      <c r="A242" s="118">
        <v>3</v>
      </c>
      <c r="B242" s="139" t="s">
        <v>242</v>
      </c>
      <c r="C242" s="79"/>
      <c r="D242" s="119">
        <v>17583.014</v>
      </c>
      <c r="E242" s="126"/>
      <c r="F242" s="126"/>
      <c r="G242" s="126"/>
      <c r="H242" s="126"/>
      <c r="I242" s="120"/>
    </row>
    <row r="243" spans="1:9" s="116" customFormat="1" ht="191.25">
      <c r="A243" s="117"/>
      <c r="B243" s="78" t="s">
        <v>407</v>
      </c>
      <c r="C243" s="79"/>
      <c r="D243" s="119">
        <v>17583.014</v>
      </c>
      <c r="E243" s="126"/>
      <c r="F243" s="126"/>
      <c r="G243" s="126"/>
      <c r="H243" s="126"/>
      <c r="I243" s="120" t="s">
        <v>176</v>
      </c>
    </row>
    <row r="244" spans="1:9" s="137" customFormat="1" ht="38.25">
      <c r="A244" s="147" t="s">
        <v>136</v>
      </c>
      <c r="B244" s="148"/>
      <c r="C244" s="138"/>
      <c r="D244" s="141">
        <f>D240+D241+D242</f>
        <v>28734.931669999998</v>
      </c>
      <c r="E244" s="142"/>
      <c r="F244" s="142"/>
      <c r="G244" s="142"/>
      <c r="H244" s="142"/>
      <c r="I244" s="140"/>
    </row>
    <row r="245" spans="1:9" s="116" customFormat="1" ht="38.25">
      <c r="A245" s="149" t="s">
        <v>236</v>
      </c>
      <c r="B245" s="149"/>
      <c r="C245" s="149"/>
      <c r="D245" s="149"/>
      <c r="E245" s="149"/>
      <c r="F245" s="149"/>
      <c r="G245" s="149"/>
      <c r="H245" s="149"/>
      <c r="I245" s="149"/>
    </row>
    <row r="246" spans="1:9" s="116" customFormat="1" ht="114.75">
      <c r="A246" s="118">
        <v>1</v>
      </c>
      <c r="B246" s="78" t="s">
        <v>237</v>
      </c>
      <c r="C246" s="79"/>
      <c r="D246" s="125">
        <v>373.757868</v>
      </c>
      <c r="E246" s="117"/>
      <c r="F246" s="117"/>
      <c r="G246" s="117"/>
      <c r="H246" s="117"/>
      <c r="I246" s="120" t="s">
        <v>176</v>
      </c>
    </row>
    <row r="247" spans="1:9" s="116" customFormat="1" ht="114.75">
      <c r="A247" s="118">
        <v>2</v>
      </c>
      <c r="B247" s="78" t="s">
        <v>238</v>
      </c>
      <c r="C247" s="79"/>
      <c r="D247" s="125">
        <v>5940</v>
      </c>
      <c r="E247" s="117"/>
      <c r="F247" s="117"/>
      <c r="G247" s="117"/>
      <c r="H247" s="117"/>
      <c r="I247" s="120" t="s">
        <v>176</v>
      </c>
    </row>
    <row r="248" spans="1:9" s="116" customFormat="1" ht="153">
      <c r="A248" s="118">
        <v>3</v>
      </c>
      <c r="B248" s="78" t="s">
        <v>239</v>
      </c>
      <c r="C248" s="79"/>
      <c r="D248" s="125">
        <v>1300</v>
      </c>
      <c r="E248" s="117"/>
      <c r="F248" s="117"/>
      <c r="G248" s="117"/>
      <c r="H248" s="117"/>
      <c r="I248" s="120" t="s">
        <v>176</v>
      </c>
    </row>
    <row r="249" spans="1:9" s="116" customFormat="1" ht="191.25">
      <c r="A249" s="118">
        <v>4</v>
      </c>
      <c r="B249" s="78" t="s">
        <v>240</v>
      </c>
      <c r="C249" s="79"/>
      <c r="D249" s="125">
        <v>2947.55617</v>
      </c>
      <c r="E249" s="117"/>
      <c r="F249" s="117"/>
      <c r="G249" s="117"/>
      <c r="H249" s="117"/>
      <c r="I249" s="120" t="s">
        <v>176</v>
      </c>
    </row>
    <row r="250" spans="1:9" s="116" customFormat="1" ht="76.5">
      <c r="A250" s="118">
        <v>5</v>
      </c>
      <c r="B250" s="78" t="s">
        <v>241</v>
      </c>
      <c r="C250" s="79"/>
      <c r="D250" s="125">
        <v>5496.76136</v>
      </c>
      <c r="E250" s="117"/>
      <c r="F250" s="117"/>
      <c r="G250" s="117"/>
      <c r="H250" s="117"/>
      <c r="I250" s="120" t="s">
        <v>176</v>
      </c>
    </row>
    <row r="251" spans="2:8" s="137" customFormat="1" ht="38.25">
      <c r="B251" s="143" t="s">
        <v>136</v>
      </c>
      <c r="C251" s="143"/>
      <c r="D251" s="144">
        <f>D246+D247+D248+D249+D250</f>
        <v>16058.075398</v>
      </c>
      <c r="E251" s="144">
        <f>E246+E247+E248+E249+E250</f>
        <v>0</v>
      </c>
      <c r="F251" s="144">
        <f>F246+F247+F248+F249+F250</f>
        <v>0</v>
      </c>
      <c r="G251" s="144">
        <f>G246+G247+G248+G249+G250</f>
        <v>0</v>
      </c>
      <c r="H251" s="144">
        <f>H246+H247+H248+H249+H250</f>
        <v>0</v>
      </c>
    </row>
    <row r="252" spans="1:9" s="2" customFormat="1" ht="51" customHeight="1">
      <c r="A252" s="171" t="s">
        <v>67</v>
      </c>
      <c r="B252" s="171"/>
      <c r="C252" s="171"/>
      <c r="D252" s="171"/>
      <c r="E252" s="171"/>
      <c r="F252" s="171"/>
      <c r="G252" s="171"/>
      <c r="H252" s="171"/>
      <c r="I252" s="171"/>
    </row>
    <row r="253" spans="1:9" s="2" customFormat="1" ht="38.25">
      <c r="A253" s="25">
        <v>1</v>
      </c>
      <c r="B253" s="176" t="s">
        <v>293</v>
      </c>
      <c r="C253" s="26">
        <v>3.33759</v>
      </c>
      <c r="D253" s="26"/>
      <c r="E253" s="26"/>
      <c r="F253" s="26"/>
      <c r="G253" s="26"/>
      <c r="H253" s="26"/>
      <c r="I253" s="145" t="s">
        <v>294</v>
      </c>
    </row>
    <row r="254" spans="1:9" s="2" customFormat="1" ht="38.25">
      <c r="A254" s="25">
        <v>2</v>
      </c>
      <c r="B254" s="177"/>
      <c r="C254" s="26"/>
      <c r="D254" s="26">
        <v>3.33759</v>
      </c>
      <c r="E254" s="26"/>
      <c r="F254" s="26"/>
      <c r="G254" s="26"/>
      <c r="H254" s="26"/>
      <c r="I254" s="146"/>
    </row>
    <row r="255" spans="1:9" s="2" customFormat="1" ht="66" customHeight="1">
      <c r="A255" s="25">
        <v>3</v>
      </c>
      <c r="B255" s="176" t="s">
        <v>291</v>
      </c>
      <c r="C255" s="26">
        <v>89370</v>
      </c>
      <c r="D255" s="26"/>
      <c r="E255" s="26"/>
      <c r="F255" s="26"/>
      <c r="G255" s="26"/>
      <c r="H255" s="26"/>
      <c r="I255" s="145" t="s">
        <v>292</v>
      </c>
    </row>
    <row r="256" spans="1:9" s="2" customFormat="1" ht="58.5" customHeight="1">
      <c r="A256" s="25">
        <v>4</v>
      </c>
      <c r="B256" s="177"/>
      <c r="C256" s="26"/>
      <c r="D256" s="26">
        <v>89370</v>
      </c>
      <c r="E256" s="26"/>
      <c r="F256" s="26"/>
      <c r="G256" s="26"/>
      <c r="H256" s="26"/>
      <c r="I256" s="146"/>
    </row>
    <row r="257" spans="1:9" s="2" customFormat="1" ht="76.5">
      <c r="A257" s="25">
        <v>5</v>
      </c>
      <c r="B257" s="28" t="s">
        <v>68</v>
      </c>
      <c r="C257" s="26">
        <v>336550.2256</v>
      </c>
      <c r="D257" s="26"/>
      <c r="E257" s="26">
        <v>0</v>
      </c>
      <c r="F257" s="26">
        <v>0</v>
      </c>
      <c r="G257" s="26"/>
      <c r="H257" s="26"/>
      <c r="I257" s="27" t="s">
        <v>408</v>
      </c>
    </row>
    <row r="258" spans="1:9" s="2" customFormat="1" ht="153">
      <c r="A258" s="29">
        <v>6</v>
      </c>
      <c r="B258" s="40" t="s">
        <v>69</v>
      </c>
      <c r="C258" s="39"/>
      <c r="D258" s="35">
        <v>10000</v>
      </c>
      <c r="E258" s="39"/>
      <c r="F258" s="35"/>
      <c r="G258" s="39"/>
      <c r="H258" s="35"/>
      <c r="I258" s="52" t="s">
        <v>290</v>
      </c>
    </row>
    <row r="259" spans="1:9" s="2" customFormat="1" ht="76.5">
      <c r="A259" s="25">
        <v>7</v>
      </c>
      <c r="B259" s="43" t="s">
        <v>70</v>
      </c>
      <c r="C259" s="33"/>
      <c r="D259" s="26">
        <v>35793.8</v>
      </c>
      <c r="E259" s="33"/>
      <c r="F259" s="26"/>
      <c r="G259" s="33"/>
      <c r="H259" s="26"/>
      <c r="I259" s="27" t="s">
        <v>289</v>
      </c>
    </row>
    <row r="260" spans="1:9" s="2" customFormat="1" ht="76.5">
      <c r="A260" s="29">
        <v>8</v>
      </c>
      <c r="B260" s="52" t="s">
        <v>71</v>
      </c>
      <c r="C260" s="74"/>
      <c r="D260" s="35">
        <v>6343</v>
      </c>
      <c r="E260" s="74"/>
      <c r="F260" s="35"/>
      <c r="G260" s="74"/>
      <c r="H260" s="35"/>
      <c r="I260" s="52" t="s">
        <v>288</v>
      </c>
    </row>
    <row r="261" spans="1:9" s="116" customFormat="1" ht="114.75">
      <c r="A261" s="118">
        <v>9</v>
      </c>
      <c r="B261" s="123" t="s">
        <v>243</v>
      </c>
      <c r="C261" s="79"/>
      <c r="D261" s="125">
        <v>913.96461</v>
      </c>
      <c r="E261" s="117"/>
      <c r="F261" s="117"/>
      <c r="G261" s="117"/>
      <c r="H261" s="117"/>
      <c r="I261" s="120" t="s">
        <v>176</v>
      </c>
    </row>
    <row r="262" spans="1:9" s="2" customFormat="1" ht="36.75" customHeight="1">
      <c r="A262" s="170" t="s">
        <v>3</v>
      </c>
      <c r="B262" s="170"/>
      <c r="C262" s="18">
        <f aca="true" t="shared" si="13" ref="C262:H262">SUM(C253:C261)</f>
        <v>425923.56319</v>
      </c>
      <c r="D262" s="18">
        <f t="shared" si="13"/>
        <v>142424.1022</v>
      </c>
      <c r="E262" s="18">
        <f t="shared" si="13"/>
        <v>0</v>
      </c>
      <c r="F262" s="18">
        <f t="shared" si="13"/>
        <v>0</v>
      </c>
      <c r="G262" s="18">
        <f t="shared" si="13"/>
        <v>0</v>
      </c>
      <c r="H262" s="18">
        <f t="shared" si="13"/>
        <v>0</v>
      </c>
      <c r="I262" s="18"/>
    </row>
    <row r="263" spans="1:9" s="116" customFormat="1" ht="48.75" customHeight="1">
      <c r="A263" s="150" t="s">
        <v>244</v>
      </c>
      <c r="B263" s="150"/>
      <c r="C263" s="150"/>
      <c r="D263" s="150"/>
      <c r="E263" s="150"/>
      <c r="F263" s="150"/>
      <c r="G263" s="150"/>
      <c r="H263" s="150"/>
      <c r="I263" s="150"/>
    </row>
    <row r="264" spans="1:9" s="116" customFormat="1" ht="76.5">
      <c r="A264" s="118">
        <v>1</v>
      </c>
      <c r="B264" s="123" t="s">
        <v>245</v>
      </c>
      <c r="C264" s="79"/>
      <c r="D264" s="131">
        <v>6539.8296</v>
      </c>
      <c r="E264" s="117"/>
      <c r="F264" s="117"/>
      <c r="G264" s="117"/>
      <c r="H264" s="117"/>
      <c r="I264" s="120" t="s">
        <v>176</v>
      </c>
    </row>
    <row r="265" spans="1:9" s="116" customFormat="1" ht="76.5">
      <c r="A265" s="118">
        <v>2</v>
      </c>
      <c r="B265" s="123" t="s">
        <v>246</v>
      </c>
      <c r="C265" s="79"/>
      <c r="D265" s="131">
        <v>3911.86253</v>
      </c>
      <c r="E265" s="117"/>
      <c r="F265" s="117"/>
      <c r="G265" s="117"/>
      <c r="H265" s="117"/>
      <c r="I265" s="120" t="s">
        <v>176</v>
      </c>
    </row>
    <row r="266" spans="1:9" s="116" customFormat="1" ht="76.5">
      <c r="A266" s="118">
        <v>3</v>
      </c>
      <c r="B266" s="123" t="s">
        <v>247</v>
      </c>
      <c r="C266" s="79"/>
      <c r="D266" s="131">
        <v>8662.8</v>
      </c>
      <c r="E266" s="117"/>
      <c r="F266" s="117"/>
      <c r="G266" s="117"/>
      <c r="H266" s="117"/>
      <c r="I266" s="120" t="s">
        <v>176</v>
      </c>
    </row>
    <row r="267" spans="1:9" s="116" customFormat="1" ht="114.75">
      <c r="A267" s="118">
        <v>4</v>
      </c>
      <c r="B267" s="123" t="s">
        <v>248</v>
      </c>
      <c r="C267" s="79"/>
      <c r="D267" s="131">
        <v>215.25097</v>
      </c>
      <c r="E267" s="117"/>
      <c r="F267" s="117"/>
      <c r="G267" s="117"/>
      <c r="H267" s="117"/>
      <c r="I267" s="120" t="s">
        <v>176</v>
      </c>
    </row>
    <row r="268" spans="1:9" s="137" customFormat="1" ht="38.25">
      <c r="A268" s="147" t="s">
        <v>136</v>
      </c>
      <c r="B268" s="148"/>
      <c r="C268" s="138"/>
      <c r="D268" s="141">
        <f>D264+D265+D266+D267</f>
        <v>19329.7431</v>
      </c>
      <c r="E268" s="140"/>
      <c r="F268" s="140"/>
      <c r="G268" s="140"/>
      <c r="H268" s="140"/>
      <c r="I268" s="140"/>
    </row>
    <row r="269" spans="1:9" s="116" customFormat="1" ht="51" customHeight="1">
      <c r="A269" s="149" t="s">
        <v>249</v>
      </c>
      <c r="B269" s="149"/>
      <c r="C269" s="149"/>
      <c r="D269" s="149"/>
      <c r="E269" s="149"/>
      <c r="F269" s="149"/>
      <c r="G269" s="149"/>
      <c r="H269" s="149"/>
      <c r="I269" s="149"/>
    </row>
    <row r="270" spans="1:9" s="116" customFormat="1" ht="114.75">
      <c r="A270" s="118">
        <v>1</v>
      </c>
      <c r="B270" s="123" t="s">
        <v>250</v>
      </c>
      <c r="C270" s="79"/>
      <c r="D270" s="125">
        <v>3118.95103</v>
      </c>
      <c r="E270" s="117"/>
      <c r="F270" s="117"/>
      <c r="G270" s="117"/>
      <c r="H270" s="117"/>
      <c r="I270" s="120" t="s">
        <v>176</v>
      </c>
    </row>
    <row r="271" spans="1:9" s="137" customFormat="1" ht="38.25">
      <c r="A271" s="147" t="s">
        <v>136</v>
      </c>
      <c r="B271" s="148"/>
      <c r="C271" s="138"/>
      <c r="D271" s="141">
        <f>D270</f>
        <v>3118.95103</v>
      </c>
      <c r="E271" s="140"/>
      <c r="F271" s="140"/>
      <c r="G271" s="140"/>
      <c r="H271" s="140"/>
      <c r="I271" s="140"/>
    </row>
    <row r="272" spans="1:9" s="116" customFormat="1" ht="38.25">
      <c r="A272" s="150" t="s">
        <v>251</v>
      </c>
      <c r="B272" s="150"/>
      <c r="C272" s="150"/>
      <c r="D272" s="150"/>
      <c r="E272" s="150"/>
      <c r="F272" s="150"/>
      <c r="G272" s="150"/>
      <c r="H272" s="150"/>
      <c r="I272" s="150"/>
    </row>
    <row r="273" spans="1:9" s="116" customFormat="1" ht="97.5" customHeight="1">
      <c r="A273" s="118">
        <v>1</v>
      </c>
      <c r="B273" s="123" t="s">
        <v>252</v>
      </c>
      <c r="C273" s="79"/>
      <c r="D273" s="125">
        <v>49970</v>
      </c>
      <c r="E273" s="117"/>
      <c r="F273" s="117"/>
      <c r="G273" s="117"/>
      <c r="H273" s="117"/>
      <c r="I273" s="120" t="s">
        <v>176</v>
      </c>
    </row>
    <row r="274" spans="1:9" s="116" customFormat="1" ht="97.5" customHeight="1">
      <c r="A274" s="118">
        <v>2</v>
      </c>
      <c r="B274" s="123" t="s">
        <v>253</v>
      </c>
      <c r="C274" s="79"/>
      <c r="D274" s="125">
        <v>2090</v>
      </c>
      <c r="E274" s="117"/>
      <c r="F274" s="117"/>
      <c r="G274" s="117"/>
      <c r="H274" s="117"/>
      <c r="I274" s="120" t="s">
        <v>176</v>
      </c>
    </row>
    <row r="275" spans="1:9" s="116" customFormat="1" ht="97.5" customHeight="1">
      <c r="A275" s="118">
        <v>3</v>
      </c>
      <c r="B275" s="123" t="s">
        <v>254</v>
      </c>
      <c r="C275" s="79"/>
      <c r="D275" s="125">
        <v>3160</v>
      </c>
      <c r="E275" s="117"/>
      <c r="F275" s="117"/>
      <c r="G275" s="117"/>
      <c r="H275" s="117"/>
      <c r="I275" s="120" t="s">
        <v>176</v>
      </c>
    </row>
    <row r="276" spans="1:9" s="137" customFormat="1" ht="38.25">
      <c r="A276" s="155" t="s">
        <v>136</v>
      </c>
      <c r="B276" s="148"/>
      <c r="C276" s="138"/>
      <c r="D276" s="141">
        <f>D273+D275+D274</f>
        <v>55220</v>
      </c>
      <c r="E276" s="140"/>
      <c r="F276" s="140"/>
      <c r="G276" s="140"/>
      <c r="H276" s="140"/>
      <c r="I276" s="140"/>
    </row>
    <row r="277" spans="1:9" s="116" customFormat="1" ht="38.25">
      <c r="A277" s="149" t="s">
        <v>255</v>
      </c>
      <c r="B277" s="149"/>
      <c r="C277" s="149"/>
      <c r="D277" s="149"/>
      <c r="E277" s="149"/>
      <c r="F277" s="149"/>
      <c r="G277" s="149"/>
      <c r="H277" s="149"/>
      <c r="I277" s="149"/>
    </row>
    <row r="278" spans="1:9" s="116" customFormat="1" ht="114.75">
      <c r="A278" s="118">
        <v>1</v>
      </c>
      <c r="B278" s="123" t="s">
        <v>256</v>
      </c>
      <c r="C278" s="79"/>
      <c r="D278" s="125">
        <v>345.95</v>
      </c>
      <c r="E278" s="117"/>
      <c r="F278" s="117"/>
      <c r="G278" s="117"/>
      <c r="H278" s="117"/>
      <c r="I278" s="120" t="s">
        <v>176</v>
      </c>
    </row>
    <row r="279" spans="1:9" s="116" customFormat="1" ht="114.75">
      <c r="A279" s="118">
        <v>2</v>
      </c>
      <c r="B279" s="123" t="s">
        <v>257</v>
      </c>
      <c r="C279" s="79"/>
      <c r="D279" s="125">
        <v>309.35</v>
      </c>
      <c r="E279" s="117"/>
      <c r="F279" s="117"/>
      <c r="G279" s="117"/>
      <c r="H279" s="117"/>
      <c r="I279" s="120" t="s">
        <v>176</v>
      </c>
    </row>
    <row r="280" spans="1:9" s="116" customFormat="1" ht="114.75">
      <c r="A280" s="118">
        <v>3</v>
      </c>
      <c r="B280" s="123" t="s">
        <v>258</v>
      </c>
      <c r="C280" s="79"/>
      <c r="D280" s="125">
        <v>420.0004</v>
      </c>
      <c r="E280" s="117"/>
      <c r="F280" s="117"/>
      <c r="G280" s="117"/>
      <c r="H280" s="117"/>
      <c r="I280" s="120" t="s">
        <v>176</v>
      </c>
    </row>
    <row r="281" spans="1:9" s="116" customFormat="1" ht="114.75">
      <c r="A281" s="118">
        <v>4</v>
      </c>
      <c r="B281" s="123" t="s">
        <v>259</v>
      </c>
      <c r="C281" s="79"/>
      <c r="D281" s="125">
        <v>1929.0732</v>
      </c>
      <c r="E281" s="117"/>
      <c r="F281" s="117"/>
      <c r="G281" s="117"/>
      <c r="H281" s="117"/>
      <c r="I281" s="120" t="s">
        <v>176</v>
      </c>
    </row>
    <row r="282" spans="1:9" s="137" customFormat="1" ht="38.25">
      <c r="A282" s="147" t="s">
        <v>136</v>
      </c>
      <c r="B282" s="148"/>
      <c r="C282" s="138"/>
      <c r="D282" s="141">
        <f>SUM(D278:D281)</f>
        <v>3004.3736</v>
      </c>
      <c r="E282" s="140"/>
      <c r="F282" s="140"/>
      <c r="G282" s="140"/>
      <c r="H282" s="140"/>
      <c r="I282" s="140"/>
    </row>
    <row r="283" spans="1:9" s="2" customFormat="1" ht="51" customHeight="1">
      <c r="A283" s="171" t="s">
        <v>25</v>
      </c>
      <c r="B283" s="171"/>
      <c r="C283" s="171"/>
      <c r="D283" s="171"/>
      <c r="E283" s="171"/>
      <c r="F283" s="171"/>
      <c r="G283" s="171"/>
      <c r="H283" s="171"/>
      <c r="I283" s="171"/>
    </row>
    <row r="284" spans="1:9" s="2" customFormat="1" ht="100.5" customHeight="1">
      <c r="A284" s="25">
        <v>1</v>
      </c>
      <c r="B284" s="176" t="s">
        <v>286</v>
      </c>
      <c r="C284" s="26">
        <v>0.95276</v>
      </c>
      <c r="D284" s="26"/>
      <c r="E284" s="26"/>
      <c r="F284" s="26"/>
      <c r="G284" s="26"/>
      <c r="H284" s="26"/>
      <c r="I284" s="145" t="s">
        <v>287</v>
      </c>
    </row>
    <row r="285" spans="1:9" s="2" customFormat="1" ht="131.25" customHeight="1">
      <c r="A285" s="25">
        <v>2</v>
      </c>
      <c r="B285" s="177"/>
      <c r="C285" s="26"/>
      <c r="D285" s="26">
        <v>0.95276</v>
      </c>
      <c r="E285" s="26"/>
      <c r="F285" s="26"/>
      <c r="G285" s="26"/>
      <c r="H285" s="26"/>
      <c r="I285" s="146"/>
    </row>
    <row r="286" spans="1:9" s="2" customFormat="1" ht="36.75" customHeight="1">
      <c r="A286" s="170" t="s">
        <v>3</v>
      </c>
      <c r="B286" s="170"/>
      <c r="C286" s="18">
        <f aca="true" t="shared" si="14" ref="C286:H286">SUM(C284:C285)</f>
        <v>0.95276</v>
      </c>
      <c r="D286" s="18">
        <f t="shared" si="14"/>
        <v>0.95276</v>
      </c>
      <c r="E286" s="18">
        <f t="shared" si="14"/>
        <v>0</v>
      </c>
      <c r="F286" s="18">
        <f t="shared" si="14"/>
        <v>0</v>
      </c>
      <c r="G286" s="18">
        <f t="shared" si="14"/>
        <v>0</v>
      </c>
      <c r="H286" s="18">
        <f t="shared" si="14"/>
        <v>0</v>
      </c>
      <c r="I286" s="18"/>
    </row>
    <row r="287" spans="1:9" s="2" customFormat="1" ht="51" customHeight="1">
      <c r="A287" s="171" t="s">
        <v>49</v>
      </c>
      <c r="B287" s="171"/>
      <c r="C287" s="171"/>
      <c r="D287" s="171"/>
      <c r="E287" s="171"/>
      <c r="F287" s="171"/>
      <c r="G287" s="171"/>
      <c r="H287" s="171"/>
      <c r="I287" s="171"/>
    </row>
    <row r="288" spans="1:9" s="2" customFormat="1" ht="76.5">
      <c r="A288" s="25">
        <v>1</v>
      </c>
      <c r="B288" s="43" t="s">
        <v>284</v>
      </c>
      <c r="C288" s="26">
        <v>170</v>
      </c>
      <c r="D288" s="26"/>
      <c r="E288" s="26"/>
      <c r="F288" s="26"/>
      <c r="G288" s="24"/>
      <c r="H288" s="24"/>
      <c r="I288" s="194" t="s">
        <v>283</v>
      </c>
    </row>
    <row r="289" spans="1:9" s="2" customFormat="1" ht="60.75" customHeight="1">
      <c r="A289" s="25">
        <v>2</v>
      </c>
      <c r="B289" s="43" t="s">
        <v>285</v>
      </c>
      <c r="C289" s="26"/>
      <c r="D289" s="26">
        <v>170</v>
      </c>
      <c r="E289" s="26"/>
      <c r="F289" s="26"/>
      <c r="G289" s="24"/>
      <c r="H289" s="24"/>
      <c r="I289" s="195"/>
    </row>
    <row r="290" spans="1:9" s="2" customFormat="1" ht="36.75" customHeight="1">
      <c r="A290" s="170" t="s">
        <v>3</v>
      </c>
      <c r="B290" s="170"/>
      <c r="C290" s="18">
        <f aca="true" t="shared" si="15" ref="C290:H290">SUM(C288:C289)</f>
        <v>170</v>
      </c>
      <c r="D290" s="18">
        <f t="shared" si="15"/>
        <v>170</v>
      </c>
      <c r="E290" s="18">
        <f t="shared" si="15"/>
        <v>0</v>
      </c>
      <c r="F290" s="18">
        <f t="shared" si="15"/>
        <v>0</v>
      </c>
      <c r="G290" s="18">
        <f t="shared" si="15"/>
        <v>0</v>
      </c>
      <c r="H290" s="18">
        <f t="shared" si="15"/>
        <v>0</v>
      </c>
      <c r="I290" s="18"/>
    </row>
    <row r="291" spans="1:9" s="116" customFormat="1" ht="38.25">
      <c r="A291" s="149" t="s">
        <v>260</v>
      </c>
      <c r="B291" s="149"/>
      <c r="C291" s="149"/>
      <c r="D291" s="149"/>
      <c r="E291" s="149"/>
      <c r="F291" s="149"/>
      <c r="G291" s="149"/>
      <c r="H291" s="149"/>
      <c r="I291" s="149"/>
    </row>
    <row r="292" spans="1:9" s="116" customFormat="1" ht="76.5">
      <c r="A292" s="118">
        <v>1</v>
      </c>
      <c r="B292" s="78" t="s">
        <v>261</v>
      </c>
      <c r="C292" s="79"/>
      <c r="D292" s="125">
        <v>35099.999</v>
      </c>
      <c r="E292" s="117"/>
      <c r="F292" s="117"/>
      <c r="G292" s="117"/>
      <c r="H292" s="117"/>
      <c r="I292" s="120" t="s">
        <v>176</v>
      </c>
    </row>
    <row r="293" spans="1:9" s="116" customFormat="1" ht="76.5">
      <c r="A293" s="118">
        <v>2</v>
      </c>
      <c r="B293" s="78" t="s">
        <v>262</v>
      </c>
      <c r="C293" s="79"/>
      <c r="D293" s="125">
        <v>17910</v>
      </c>
      <c r="E293" s="117"/>
      <c r="F293" s="117"/>
      <c r="G293" s="117"/>
      <c r="H293" s="117"/>
      <c r="I293" s="120" t="s">
        <v>176</v>
      </c>
    </row>
    <row r="294" spans="1:9" s="137" customFormat="1" ht="38.25">
      <c r="A294" s="147" t="s">
        <v>136</v>
      </c>
      <c r="B294" s="148"/>
      <c r="C294" s="138"/>
      <c r="D294" s="141">
        <f>D292+D293</f>
        <v>53009.999</v>
      </c>
      <c r="E294" s="140"/>
      <c r="F294" s="140"/>
      <c r="G294" s="140"/>
      <c r="H294" s="140"/>
      <c r="I294" s="140"/>
    </row>
    <row r="295" spans="1:9" s="2" customFormat="1" ht="57" customHeight="1">
      <c r="A295" s="171" t="s">
        <v>268</v>
      </c>
      <c r="B295" s="171"/>
      <c r="C295" s="171"/>
      <c r="D295" s="171"/>
      <c r="E295" s="171"/>
      <c r="F295" s="171"/>
      <c r="G295" s="171"/>
      <c r="H295" s="171"/>
      <c r="I295" s="171"/>
    </row>
    <row r="296" spans="1:9" s="2" customFormat="1" ht="111" customHeight="1">
      <c r="A296" s="172">
        <v>1</v>
      </c>
      <c r="B296" s="44" t="s">
        <v>281</v>
      </c>
      <c r="C296" s="36">
        <v>1444482.5</v>
      </c>
      <c r="D296" s="36"/>
      <c r="E296" s="36"/>
      <c r="F296" s="36"/>
      <c r="G296" s="36"/>
      <c r="H296" s="36"/>
      <c r="I296" s="145" t="s">
        <v>280</v>
      </c>
    </row>
    <row r="297" spans="1:9" s="2" customFormat="1" ht="110.25">
      <c r="A297" s="174"/>
      <c r="B297" s="44" t="s">
        <v>282</v>
      </c>
      <c r="C297" s="36"/>
      <c r="D297" s="36">
        <v>1444482.5</v>
      </c>
      <c r="E297" s="36"/>
      <c r="F297" s="36"/>
      <c r="G297" s="36"/>
      <c r="H297" s="36"/>
      <c r="I297" s="146"/>
    </row>
    <row r="298" spans="1:9" s="2" customFormat="1" ht="73.5">
      <c r="A298" s="172">
        <v>2</v>
      </c>
      <c r="B298" s="45" t="s">
        <v>381</v>
      </c>
      <c r="C298" s="26">
        <v>5788.39011</v>
      </c>
      <c r="D298" s="26"/>
      <c r="E298" s="26"/>
      <c r="F298" s="26"/>
      <c r="G298" s="26"/>
      <c r="H298" s="26"/>
      <c r="I298" s="196" t="s">
        <v>380</v>
      </c>
    </row>
    <row r="299" spans="1:9" s="2" customFormat="1" ht="38.25">
      <c r="A299" s="173"/>
      <c r="B299" s="199" t="s">
        <v>382</v>
      </c>
      <c r="C299" s="35"/>
      <c r="D299" s="26">
        <v>5406.238109999999</v>
      </c>
      <c r="E299" s="26"/>
      <c r="F299" s="26"/>
      <c r="G299" s="26"/>
      <c r="H299" s="26"/>
      <c r="I299" s="196"/>
    </row>
    <row r="300" spans="1:9" s="2" customFormat="1" ht="38.25">
      <c r="A300" s="173"/>
      <c r="B300" s="200"/>
      <c r="C300" s="35"/>
      <c r="D300" s="26">
        <v>372.152</v>
      </c>
      <c r="E300" s="35"/>
      <c r="F300" s="35"/>
      <c r="G300" s="35"/>
      <c r="H300" s="35"/>
      <c r="I300" s="196"/>
    </row>
    <row r="301" spans="1:9" s="2" customFormat="1" ht="38.25">
      <c r="A301" s="174"/>
      <c r="B301" s="201"/>
      <c r="C301" s="35"/>
      <c r="D301" s="26">
        <v>10</v>
      </c>
      <c r="E301" s="35"/>
      <c r="F301" s="35"/>
      <c r="G301" s="35"/>
      <c r="H301" s="35"/>
      <c r="I301" s="196"/>
    </row>
    <row r="302" spans="1:9" s="2" customFormat="1" ht="110.25">
      <c r="A302" s="172">
        <v>3</v>
      </c>
      <c r="B302" s="66" t="s">
        <v>276</v>
      </c>
      <c r="C302" s="35">
        <v>26082.4</v>
      </c>
      <c r="D302" s="26"/>
      <c r="E302" s="26"/>
      <c r="F302" s="26"/>
      <c r="G302" s="26"/>
      <c r="H302" s="26"/>
      <c r="I302" s="175" t="s">
        <v>275</v>
      </c>
    </row>
    <row r="303" spans="1:9" s="2" customFormat="1" ht="73.5">
      <c r="A303" s="173"/>
      <c r="B303" s="66" t="s">
        <v>278</v>
      </c>
      <c r="C303" s="35">
        <v>10000</v>
      </c>
      <c r="D303" s="26"/>
      <c r="E303" s="35"/>
      <c r="F303" s="35"/>
      <c r="G303" s="35"/>
      <c r="H303" s="35"/>
      <c r="I303" s="175"/>
    </row>
    <row r="304" spans="1:9" s="2" customFormat="1" ht="110.25">
      <c r="A304" s="173"/>
      <c r="B304" s="66" t="s">
        <v>279</v>
      </c>
      <c r="C304" s="35"/>
      <c r="D304" s="26">
        <v>29000</v>
      </c>
      <c r="E304" s="35"/>
      <c r="F304" s="35"/>
      <c r="G304" s="35"/>
      <c r="H304" s="35"/>
      <c r="I304" s="175"/>
    </row>
    <row r="305" spans="1:9" s="2" customFormat="1" ht="159.75" customHeight="1">
      <c r="A305" s="174"/>
      <c r="B305" s="66" t="s">
        <v>277</v>
      </c>
      <c r="C305" s="35"/>
      <c r="D305" s="26">
        <v>7082.4</v>
      </c>
      <c r="E305" s="35"/>
      <c r="F305" s="35"/>
      <c r="G305" s="35"/>
      <c r="H305" s="35"/>
      <c r="I305" s="175"/>
    </row>
    <row r="306" spans="1:9" s="2" customFormat="1" ht="183.75">
      <c r="A306" s="172">
        <v>4</v>
      </c>
      <c r="B306" s="45" t="s">
        <v>272</v>
      </c>
      <c r="C306" s="26">
        <v>60343.57596</v>
      </c>
      <c r="D306" s="26"/>
      <c r="E306" s="26">
        <v>60343.57596</v>
      </c>
      <c r="F306" s="26"/>
      <c r="G306" s="26">
        <v>60343.57596</v>
      </c>
      <c r="H306" s="26"/>
      <c r="I306" s="145" t="s">
        <v>274</v>
      </c>
    </row>
    <row r="307" spans="1:9" s="2" customFormat="1" ht="51" customHeight="1">
      <c r="A307" s="174"/>
      <c r="B307" s="45" t="s">
        <v>273</v>
      </c>
      <c r="C307" s="26"/>
      <c r="D307" s="26">
        <v>60343.57596</v>
      </c>
      <c r="E307" s="26"/>
      <c r="F307" s="26">
        <v>60343.57596</v>
      </c>
      <c r="G307" s="26"/>
      <c r="H307" s="26">
        <v>60343.57596</v>
      </c>
      <c r="I307" s="146"/>
    </row>
    <row r="308" spans="1:10" s="80" customFormat="1" ht="228" customHeight="1">
      <c r="A308" s="111">
        <v>5</v>
      </c>
      <c r="B308" s="112" t="s">
        <v>141</v>
      </c>
      <c r="C308" s="67"/>
      <c r="D308" s="67">
        <v>100053</v>
      </c>
      <c r="E308" s="67"/>
      <c r="F308" s="67"/>
      <c r="G308" s="67"/>
      <c r="H308" s="67"/>
      <c r="I308" s="52" t="s">
        <v>271</v>
      </c>
      <c r="J308" s="86"/>
    </row>
    <row r="309" spans="1:10" s="80" customFormat="1" ht="220.5">
      <c r="A309" s="113">
        <v>6</v>
      </c>
      <c r="B309" s="114" t="s">
        <v>142</v>
      </c>
      <c r="C309" s="24"/>
      <c r="D309" s="24">
        <v>17820.56</v>
      </c>
      <c r="E309" s="24"/>
      <c r="F309" s="24"/>
      <c r="G309" s="24"/>
      <c r="H309" s="24"/>
      <c r="I309" s="43" t="s">
        <v>270</v>
      </c>
      <c r="J309" s="86"/>
    </row>
    <row r="310" spans="1:9" s="2" customFormat="1" ht="57" customHeight="1">
      <c r="A310" s="170" t="s">
        <v>3</v>
      </c>
      <c r="B310" s="170"/>
      <c r="C310" s="18">
        <f aca="true" t="shared" si="16" ref="C310:H310">SUM(C296:C309)</f>
        <v>1546696.86607</v>
      </c>
      <c r="D310" s="18">
        <f t="shared" si="16"/>
        <v>1664570.42607</v>
      </c>
      <c r="E310" s="18">
        <f t="shared" si="16"/>
        <v>60343.57596</v>
      </c>
      <c r="F310" s="18">
        <f t="shared" si="16"/>
        <v>60343.57596</v>
      </c>
      <c r="G310" s="18">
        <f t="shared" si="16"/>
        <v>60343.57596</v>
      </c>
      <c r="H310" s="18">
        <f t="shared" si="16"/>
        <v>60343.57596</v>
      </c>
      <c r="I310" s="18"/>
    </row>
    <row r="311" spans="1:9" ht="55.5" customHeight="1">
      <c r="A311" s="171" t="s">
        <v>74</v>
      </c>
      <c r="B311" s="171"/>
      <c r="C311" s="171"/>
      <c r="D311" s="171"/>
      <c r="E311" s="171"/>
      <c r="F311" s="171"/>
      <c r="G311" s="171"/>
      <c r="H311" s="171"/>
      <c r="I311" s="171"/>
    </row>
    <row r="312" spans="1:9" ht="114.75">
      <c r="A312" s="25">
        <v>1</v>
      </c>
      <c r="B312" s="43" t="s">
        <v>72</v>
      </c>
      <c r="C312" s="26">
        <v>0</v>
      </c>
      <c r="D312" s="26"/>
      <c r="E312" s="26"/>
      <c r="F312" s="26"/>
      <c r="G312" s="24">
        <v>900</v>
      </c>
      <c r="H312" s="24">
        <v>0</v>
      </c>
      <c r="I312" s="145" t="s">
        <v>12</v>
      </c>
    </row>
    <row r="313" spans="1:9" ht="114.75">
      <c r="A313" s="25">
        <v>2</v>
      </c>
      <c r="B313" s="43" t="s">
        <v>73</v>
      </c>
      <c r="C313" s="26">
        <v>0</v>
      </c>
      <c r="D313" s="26">
        <v>0</v>
      </c>
      <c r="E313" s="26"/>
      <c r="F313" s="26"/>
      <c r="G313" s="24">
        <v>0</v>
      </c>
      <c r="H313" s="24">
        <v>900</v>
      </c>
      <c r="I313" s="146"/>
    </row>
    <row r="314" spans="1:9" s="116" customFormat="1" ht="191.25">
      <c r="A314" s="118">
        <v>3</v>
      </c>
      <c r="B314" s="123" t="s">
        <v>263</v>
      </c>
      <c r="C314" s="119"/>
      <c r="D314" s="119">
        <v>50075.41907</v>
      </c>
      <c r="E314" s="126"/>
      <c r="F314" s="126"/>
      <c r="G314" s="126"/>
      <c r="H314" s="126"/>
      <c r="I314" s="120" t="s">
        <v>176</v>
      </c>
    </row>
    <row r="315" spans="1:9" ht="37.5">
      <c r="A315" s="170" t="s">
        <v>3</v>
      </c>
      <c r="B315" s="170"/>
      <c r="C315" s="18">
        <f aca="true" t="shared" si="17" ref="C315:H315">SUM(C312:C314)</f>
        <v>0</v>
      </c>
      <c r="D315" s="18">
        <f t="shared" si="17"/>
        <v>50075.41907</v>
      </c>
      <c r="E315" s="18">
        <f t="shared" si="17"/>
        <v>0</v>
      </c>
      <c r="F315" s="18">
        <f t="shared" si="17"/>
        <v>0</v>
      </c>
      <c r="G315" s="18">
        <f t="shared" si="17"/>
        <v>900</v>
      </c>
      <c r="H315" s="18">
        <f t="shared" si="17"/>
        <v>900</v>
      </c>
      <c r="I315" s="18"/>
    </row>
    <row r="316" spans="1:9" s="75" customFormat="1" ht="44.25" customHeight="1">
      <c r="A316" s="171" t="s">
        <v>133</v>
      </c>
      <c r="B316" s="171"/>
      <c r="C316" s="171"/>
      <c r="D316" s="171"/>
      <c r="E316" s="171"/>
      <c r="F316" s="171"/>
      <c r="G316" s="171"/>
      <c r="H316" s="171"/>
      <c r="I316" s="171"/>
    </row>
    <row r="317" spans="1:9" s="80" customFormat="1" ht="105.75">
      <c r="A317" s="77">
        <v>1</v>
      </c>
      <c r="B317" s="78" t="s">
        <v>137</v>
      </c>
      <c r="C317" s="24"/>
      <c r="D317" s="24">
        <v>360000</v>
      </c>
      <c r="E317" s="24"/>
      <c r="F317" s="24"/>
      <c r="G317" s="24"/>
      <c r="H317" s="24"/>
      <c r="I317" s="58" t="s">
        <v>269</v>
      </c>
    </row>
    <row r="318" spans="1:9" s="80" customFormat="1" ht="48" customHeight="1">
      <c r="A318" s="81">
        <v>2</v>
      </c>
      <c r="B318" s="82" t="s">
        <v>138</v>
      </c>
      <c r="C318" s="67"/>
      <c r="D318" s="67">
        <v>173000</v>
      </c>
      <c r="E318" s="67"/>
      <c r="F318" s="67"/>
      <c r="G318" s="67"/>
      <c r="H318" s="67"/>
      <c r="I318" s="52" t="s">
        <v>374</v>
      </c>
    </row>
    <row r="319" spans="1:9" s="80" customFormat="1" ht="229.5">
      <c r="A319" s="81">
        <v>3</v>
      </c>
      <c r="B319" s="82" t="s">
        <v>139</v>
      </c>
      <c r="C319" s="67"/>
      <c r="D319" s="67">
        <v>250000</v>
      </c>
      <c r="E319" s="67"/>
      <c r="F319" s="67"/>
      <c r="G319" s="67"/>
      <c r="H319" s="67"/>
      <c r="I319" s="52" t="s">
        <v>374</v>
      </c>
    </row>
    <row r="320" spans="1:9" s="80" customFormat="1" ht="68.25" customHeight="1">
      <c r="A320" s="81">
        <v>4</v>
      </c>
      <c r="B320" s="82" t="s">
        <v>140</v>
      </c>
      <c r="C320" s="83"/>
      <c r="D320" s="67">
        <v>15456952.841776282</v>
      </c>
      <c r="E320" s="84"/>
      <c r="F320" s="67">
        <v>6321256.132819999</v>
      </c>
      <c r="G320" s="84"/>
      <c r="H320" s="67">
        <v>2805851.4969699997</v>
      </c>
      <c r="I320" s="52" t="s">
        <v>383</v>
      </c>
    </row>
    <row r="321" spans="1:9" s="75" customFormat="1" ht="229.5">
      <c r="A321" s="29">
        <v>5</v>
      </c>
      <c r="B321" s="40" t="s">
        <v>134</v>
      </c>
      <c r="C321" s="83">
        <v>59514.8179400001</v>
      </c>
      <c r="D321" s="83"/>
      <c r="E321" s="84">
        <v>1852969.0383</v>
      </c>
      <c r="F321" s="84"/>
      <c r="G321" s="84">
        <v>746301.49697</v>
      </c>
      <c r="H321" s="84"/>
      <c r="I321" s="40" t="s">
        <v>135</v>
      </c>
    </row>
    <row r="322" spans="1:9" s="116" customFormat="1" ht="76.5">
      <c r="A322" s="118">
        <v>6</v>
      </c>
      <c r="B322" s="78" t="s">
        <v>264</v>
      </c>
      <c r="C322" s="79"/>
      <c r="D322" s="125">
        <v>771.539</v>
      </c>
      <c r="E322" s="117"/>
      <c r="F322" s="117"/>
      <c r="G322" s="117"/>
      <c r="H322" s="117"/>
      <c r="I322" s="120" t="s">
        <v>176</v>
      </c>
    </row>
    <row r="323" spans="1:9" s="116" customFormat="1" ht="153">
      <c r="A323" s="118">
        <v>7</v>
      </c>
      <c r="B323" s="123" t="s">
        <v>265</v>
      </c>
      <c r="C323" s="79"/>
      <c r="D323" s="125">
        <v>8274.15</v>
      </c>
      <c r="E323" s="117"/>
      <c r="F323" s="117"/>
      <c r="G323" s="117"/>
      <c r="H323" s="117"/>
      <c r="I323" s="120" t="s">
        <v>176</v>
      </c>
    </row>
    <row r="324" spans="1:9" s="75" customFormat="1" ht="44.25" customHeight="1">
      <c r="A324" s="170" t="s">
        <v>136</v>
      </c>
      <c r="B324" s="170"/>
      <c r="C324" s="34">
        <f aca="true" t="shared" si="18" ref="C324:H324">SUM(C317:C323)</f>
        <v>59514.8179400001</v>
      </c>
      <c r="D324" s="34">
        <f t="shared" si="18"/>
        <v>16248998.530776283</v>
      </c>
      <c r="E324" s="34">
        <f t="shared" si="18"/>
        <v>1852969.0383</v>
      </c>
      <c r="F324" s="34">
        <f t="shared" si="18"/>
        <v>6321256.132819999</v>
      </c>
      <c r="G324" s="34">
        <f t="shared" si="18"/>
        <v>746301.49697</v>
      </c>
      <c r="H324" s="34">
        <f t="shared" si="18"/>
        <v>2805851.4969699997</v>
      </c>
      <c r="I324" s="76"/>
    </row>
    <row r="325" spans="1:9" s="2" customFormat="1" ht="51" customHeight="1">
      <c r="A325" s="171" t="s">
        <v>63</v>
      </c>
      <c r="B325" s="171"/>
      <c r="C325" s="171"/>
      <c r="D325" s="171"/>
      <c r="E325" s="171"/>
      <c r="F325" s="171"/>
      <c r="G325" s="171"/>
      <c r="H325" s="171"/>
      <c r="I325" s="171"/>
    </row>
    <row r="326" spans="1:9" s="2" customFormat="1" ht="76.5">
      <c r="A326" s="25">
        <v>1</v>
      </c>
      <c r="B326" s="43" t="s">
        <v>64</v>
      </c>
      <c r="C326" s="26">
        <v>7837.97598</v>
      </c>
      <c r="D326" s="26"/>
      <c r="E326" s="26"/>
      <c r="F326" s="26"/>
      <c r="G326" s="24"/>
      <c r="H326" s="24"/>
      <c r="I326" s="145" t="s">
        <v>12</v>
      </c>
    </row>
    <row r="327" spans="1:9" s="2" customFormat="1" ht="76.5">
      <c r="A327" s="25">
        <v>2</v>
      </c>
      <c r="B327" s="43" t="s">
        <v>64</v>
      </c>
      <c r="C327" s="26"/>
      <c r="D327" s="26">
        <v>7837.97598</v>
      </c>
      <c r="E327" s="26"/>
      <c r="F327" s="26"/>
      <c r="G327" s="24"/>
      <c r="H327" s="24"/>
      <c r="I327" s="146"/>
    </row>
    <row r="328" spans="1:9" s="2" customFormat="1" ht="76.5">
      <c r="A328" s="25">
        <v>3</v>
      </c>
      <c r="B328" s="43" t="s">
        <v>65</v>
      </c>
      <c r="C328" s="26">
        <v>740.95208</v>
      </c>
      <c r="D328" s="26"/>
      <c r="E328" s="26"/>
      <c r="F328" s="26"/>
      <c r="G328" s="24"/>
      <c r="H328" s="24"/>
      <c r="I328" s="145" t="s">
        <v>384</v>
      </c>
    </row>
    <row r="329" spans="1:9" s="2" customFormat="1" ht="76.5">
      <c r="A329" s="25">
        <v>4</v>
      </c>
      <c r="B329" s="43" t="s">
        <v>66</v>
      </c>
      <c r="C329" s="26"/>
      <c r="D329" s="26">
        <v>740.95208</v>
      </c>
      <c r="E329" s="26"/>
      <c r="F329" s="26"/>
      <c r="G329" s="24"/>
      <c r="H329" s="24"/>
      <c r="I329" s="146"/>
    </row>
    <row r="330" spans="1:9" s="116" customFormat="1" ht="191.25">
      <c r="A330" s="118">
        <v>5</v>
      </c>
      <c r="B330" s="123" t="s">
        <v>409</v>
      </c>
      <c r="C330" s="79"/>
      <c r="D330" s="125">
        <v>6376.09887</v>
      </c>
      <c r="E330" s="117"/>
      <c r="F330" s="117"/>
      <c r="G330" s="117"/>
      <c r="H330" s="117"/>
      <c r="I330" s="120" t="s">
        <v>176</v>
      </c>
    </row>
    <row r="331" spans="1:9" s="116" customFormat="1" ht="55.5" customHeight="1">
      <c r="A331" s="118">
        <v>6</v>
      </c>
      <c r="B331" s="123" t="s">
        <v>266</v>
      </c>
      <c r="C331" s="79"/>
      <c r="D331" s="125">
        <v>2183.94</v>
      </c>
      <c r="E331" s="117"/>
      <c r="F331" s="117"/>
      <c r="G331" s="117"/>
      <c r="H331" s="117"/>
      <c r="I331" s="120" t="s">
        <v>176</v>
      </c>
    </row>
    <row r="332" spans="1:9" s="116" customFormat="1" ht="76.5">
      <c r="A332" s="118">
        <v>7</v>
      </c>
      <c r="B332" s="123" t="s">
        <v>267</v>
      </c>
      <c r="C332" s="79"/>
      <c r="D332" s="125">
        <v>4477.98145</v>
      </c>
      <c r="E332" s="117"/>
      <c r="F332" s="117"/>
      <c r="G332" s="117"/>
      <c r="H332" s="117"/>
      <c r="I332" s="120" t="s">
        <v>176</v>
      </c>
    </row>
    <row r="333" spans="1:9" s="2" customFormat="1" ht="36.75" customHeight="1">
      <c r="A333" s="178" t="s">
        <v>3</v>
      </c>
      <c r="B333" s="179"/>
      <c r="C333" s="18">
        <f aca="true" t="shared" si="19" ref="C333:H333">SUM(C326:C332)</f>
        <v>8578.92806</v>
      </c>
      <c r="D333" s="18">
        <f t="shared" si="19"/>
        <v>21616.948379999998</v>
      </c>
      <c r="E333" s="18">
        <f t="shared" si="19"/>
        <v>0</v>
      </c>
      <c r="F333" s="18">
        <f t="shared" si="19"/>
        <v>0</v>
      </c>
      <c r="G333" s="18">
        <f t="shared" si="19"/>
        <v>0</v>
      </c>
      <c r="H333" s="18">
        <f t="shared" si="19"/>
        <v>0</v>
      </c>
      <c r="I333" s="18"/>
    </row>
    <row r="334" spans="1:9" s="2" customFormat="1" ht="87" customHeight="1">
      <c r="A334" s="171" t="s">
        <v>14</v>
      </c>
      <c r="B334" s="171"/>
      <c r="C334" s="171"/>
      <c r="D334" s="171"/>
      <c r="E334" s="171"/>
      <c r="F334" s="171"/>
      <c r="G334" s="171"/>
      <c r="H334" s="171"/>
      <c r="I334" s="171"/>
    </row>
    <row r="335" spans="1:9" s="2" customFormat="1" ht="96.75" customHeight="1">
      <c r="A335" s="25">
        <v>1</v>
      </c>
      <c r="B335" s="28" t="s">
        <v>15</v>
      </c>
      <c r="C335" s="24">
        <v>1700000</v>
      </c>
      <c r="D335" s="24"/>
      <c r="E335" s="24">
        <v>1700000</v>
      </c>
      <c r="F335" s="24"/>
      <c r="G335" s="24">
        <v>1700000</v>
      </c>
      <c r="H335" s="24"/>
      <c r="I335" s="180" t="s">
        <v>393</v>
      </c>
    </row>
    <row r="336" spans="1:9" s="2" customFormat="1" ht="96.75" customHeight="1">
      <c r="A336" s="25">
        <v>2</v>
      </c>
      <c r="B336" s="28" t="s">
        <v>16</v>
      </c>
      <c r="C336" s="24"/>
      <c r="D336" s="24">
        <v>1606984.3</v>
      </c>
      <c r="E336" s="24"/>
      <c r="F336" s="24">
        <v>1606691.2</v>
      </c>
      <c r="G336" s="24"/>
      <c r="H336" s="24">
        <v>1606691.2</v>
      </c>
      <c r="I336" s="198"/>
    </row>
    <row r="337" spans="1:9" s="2" customFormat="1" ht="96.75" customHeight="1">
      <c r="A337" s="25">
        <v>3</v>
      </c>
      <c r="B337" s="28" t="s">
        <v>60</v>
      </c>
      <c r="C337" s="24"/>
      <c r="D337" s="24">
        <v>93015.7</v>
      </c>
      <c r="E337" s="24"/>
      <c r="F337" s="24">
        <v>93308.8</v>
      </c>
      <c r="G337" s="24"/>
      <c r="H337" s="24">
        <v>93308.8</v>
      </c>
      <c r="I337" s="181"/>
    </row>
    <row r="338" spans="1:9" s="2" customFormat="1" ht="57" customHeight="1">
      <c r="A338" s="178" t="s">
        <v>3</v>
      </c>
      <c r="B338" s="186"/>
      <c r="C338" s="18">
        <f aca="true" t="shared" si="20" ref="C338:H338">SUM(C335:C337)</f>
        <v>1700000</v>
      </c>
      <c r="D338" s="18">
        <f t="shared" si="20"/>
        <v>1700000</v>
      </c>
      <c r="E338" s="18">
        <f t="shared" si="20"/>
        <v>1700000</v>
      </c>
      <c r="F338" s="18">
        <f t="shared" si="20"/>
        <v>1700000</v>
      </c>
      <c r="G338" s="18">
        <f t="shared" si="20"/>
        <v>1700000</v>
      </c>
      <c r="H338" s="18">
        <f t="shared" si="20"/>
        <v>1700000</v>
      </c>
      <c r="I338" s="27"/>
    </row>
    <row r="339" spans="1:9" s="2" customFormat="1" ht="84.75" customHeight="1">
      <c r="A339" s="191" t="s">
        <v>75</v>
      </c>
      <c r="B339" s="192"/>
      <c r="C339" s="192"/>
      <c r="D339" s="192"/>
      <c r="E339" s="192"/>
      <c r="F339" s="192"/>
      <c r="G339" s="192"/>
      <c r="H339" s="192"/>
      <c r="I339" s="193"/>
    </row>
    <row r="340" spans="1:9" s="2" customFormat="1" ht="76.5">
      <c r="A340" s="25">
        <v>1</v>
      </c>
      <c r="B340" s="43" t="s">
        <v>60</v>
      </c>
      <c r="C340" s="26">
        <v>10000</v>
      </c>
      <c r="D340" s="26"/>
      <c r="E340" s="26"/>
      <c r="F340" s="26"/>
      <c r="G340" s="24"/>
      <c r="H340" s="24"/>
      <c r="I340" s="27" t="s">
        <v>76</v>
      </c>
    </row>
    <row r="341" spans="1:9" s="2" customFormat="1" ht="153">
      <c r="A341" s="35">
        <v>2</v>
      </c>
      <c r="B341" s="52" t="s">
        <v>77</v>
      </c>
      <c r="C341" s="35"/>
      <c r="D341" s="35">
        <v>10000</v>
      </c>
      <c r="E341" s="35"/>
      <c r="F341" s="35"/>
      <c r="G341" s="35"/>
      <c r="H341" s="35"/>
      <c r="I341" s="71" t="s">
        <v>394</v>
      </c>
    </row>
    <row r="342" spans="1:9" s="2" customFormat="1" ht="36.75" customHeight="1">
      <c r="A342" s="170" t="s">
        <v>3</v>
      </c>
      <c r="B342" s="170"/>
      <c r="C342" s="18">
        <f aca="true" t="shared" si="21" ref="C342:H342">SUM(C340:C341)</f>
        <v>10000</v>
      </c>
      <c r="D342" s="18">
        <f t="shared" si="21"/>
        <v>10000</v>
      </c>
      <c r="E342" s="18">
        <f t="shared" si="21"/>
        <v>0</v>
      </c>
      <c r="F342" s="18">
        <f t="shared" si="21"/>
        <v>0</v>
      </c>
      <c r="G342" s="18">
        <f t="shared" si="21"/>
        <v>0</v>
      </c>
      <c r="H342" s="18">
        <f t="shared" si="21"/>
        <v>0</v>
      </c>
      <c r="I342" s="18"/>
    </row>
    <row r="343" spans="1:9" s="2" customFormat="1" ht="49.5" customHeight="1">
      <c r="A343" s="170" t="s">
        <v>4</v>
      </c>
      <c r="B343" s="170"/>
      <c r="C343" s="18">
        <f>C229+C338+C100+C104+C14+C310+C286+C173+C59+C225+C290+C68+C26+C333+C262+C315+C342+C150+C234+C8+C324+C64+C251+C244+C238+C276+C271+C268+C282+C294</f>
        <v>6436598.16576</v>
      </c>
      <c r="D343" s="18">
        <f>D229+D338+D100+D104+D14+D310+D286+D173+D59+D225+D290+D68+D26+D333+D262+D315+D342+D150+D234+D8+D324+D64+D251+D244+D238+D276+D271+D268+D282+D294</f>
        <v>32349595.267304286</v>
      </c>
      <c r="E343" s="18">
        <f>E229+E338+E100+E104+E14+E310+E286+E173+E59+E225+E290+E68+E26+E333+E262+E315+E342+E150+E234+E8+E324+E64+E251+E244+E238+E276+E271+E268+E282+E294</f>
        <v>5015168.18819</v>
      </c>
      <c r="F343" s="18">
        <f>F229+F338+F100+F104+F14+F310+F286+F173+F59+F225+F290+F68+F26+F333+F262+F315+F342+F150+F234+F8+F324+F64+F251+F244+F238+F276+F271+F268+F282+F294</f>
        <v>11165168.218702206</v>
      </c>
      <c r="G343" s="18">
        <f>G229+G338+G100+G104+G14+G310+G286+G173+G59+G225+G290+G68+G26+G333+G262+G315+G342+G150+G234+G8+G324+G64+G251+G244+G238+G276+G271+G268+G282+G294</f>
        <v>4159153.3362600002</v>
      </c>
      <c r="H343" s="18">
        <f>H229+H338+H100+H104+H14+H310+H286+H173+H59+H225+H290+H68+H26+H333+H262+H315+H342+H150+H234+H8+H324+H64+H251+H244+H238+H276+H271+H268+H282+H294</f>
        <v>5374220.4115382405</v>
      </c>
      <c r="I343" s="27"/>
    </row>
  </sheetData>
  <sheetProtection/>
  <mergeCells count="134">
    <mergeCell ref="I335:I337"/>
    <mergeCell ref="B299:B301"/>
    <mergeCell ref="I231:I233"/>
    <mergeCell ref="A234:B234"/>
    <mergeCell ref="A36:B36"/>
    <mergeCell ref="I44:I45"/>
    <mergeCell ref="A150:B150"/>
    <mergeCell ref="B123:B124"/>
    <mergeCell ref="I123:I124"/>
    <mergeCell ref="A5:I5"/>
    <mergeCell ref="A8:B8"/>
    <mergeCell ref="I6:I7"/>
    <mergeCell ref="A342:B342"/>
    <mergeCell ref="A105:I105"/>
    <mergeCell ref="I106:I116"/>
    <mergeCell ref="A107:A110"/>
    <mergeCell ref="B107:B110"/>
    <mergeCell ref="I117:I119"/>
    <mergeCell ref="A123:A124"/>
    <mergeCell ref="A339:I339"/>
    <mergeCell ref="A225:B225"/>
    <mergeCell ref="A287:I287"/>
    <mergeCell ref="I288:I289"/>
    <mergeCell ref="A290:B290"/>
    <mergeCell ref="A230:I230"/>
    <mergeCell ref="A310:B310"/>
    <mergeCell ref="A286:B286"/>
    <mergeCell ref="I298:I301"/>
    <mergeCell ref="A338:B338"/>
    <mergeCell ref="B169:B170"/>
    <mergeCell ref="A173:B173"/>
    <mergeCell ref="A27:I27"/>
    <mergeCell ref="A28:A29"/>
    <mergeCell ref="I28:I29"/>
    <mergeCell ref="A151:I151"/>
    <mergeCell ref="A165:A166"/>
    <mergeCell ref="B165:B166"/>
    <mergeCell ref="I165:I170"/>
    <mergeCell ref="I102:I103"/>
    <mergeCell ref="A104:B104"/>
    <mergeCell ref="A59:B59"/>
    <mergeCell ref="A306:A307"/>
    <mergeCell ref="I306:I307"/>
    <mergeCell ref="A283:I283"/>
    <mergeCell ref="B284:B285"/>
    <mergeCell ref="I284:I285"/>
    <mergeCell ref="A174:I174"/>
    <mergeCell ref="A169:A170"/>
    <mergeCell ref="A295:I295"/>
    <mergeCell ref="A9:I9"/>
    <mergeCell ref="A10:A11"/>
    <mergeCell ref="I10:I11"/>
    <mergeCell ref="A12:A13"/>
    <mergeCell ref="I12:I13"/>
    <mergeCell ref="A14:B14"/>
    <mergeCell ref="A226:I226"/>
    <mergeCell ref="I227:I228"/>
    <mergeCell ref="A167:A168"/>
    <mergeCell ref="A343:B343"/>
    <mergeCell ref="A2:I2"/>
    <mergeCell ref="A69:I69"/>
    <mergeCell ref="I70:I72"/>
    <mergeCell ref="I73:I75"/>
    <mergeCell ref="I76:I78"/>
    <mergeCell ref="A100:B100"/>
    <mergeCell ref="A334:I334"/>
    <mergeCell ref="A101:I101"/>
    <mergeCell ref="A102:A103"/>
    <mergeCell ref="A68:B68"/>
    <mergeCell ref="A15:I15"/>
    <mergeCell ref="A26:B26"/>
    <mergeCell ref="A252:I252"/>
    <mergeCell ref="I142:I143"/>
    <mergeCell ref="A145:A146"/>
    <mergeCell ref="I145:I146"/>
    <mergeCell ref="G192:G193"/>
    <mergeCell ref="A229:B229"/>
    <mergeCell ref="B167:B168"/>
    <mergeCell ref="B253:B254"/>
    <mergeCell ref="I253:I254"/>
    <mergeCell ref="B255:B256"/>
    <mergeCell ref="I255:I256"/>
    <mergeCell ref="I328:I329"/>
    <mergeCell ref="A333:B333"/>
    <mergeCell ref="A296:A297"/>
    <mergeCell ref="I296:I297"/>
    <mergeCell ref="A298:A301"/>
    <mergeCell ref="I312:I313"/>
    <mergeCell ref="A315:B315"/>
    <mergeCell ref="A262:B262"/>
    <mergeCell ref="A311:I311"/>
    <mergeCell ref="A325:I325"/>
    <mergeCell ref="I326:I327"/>
    <mergeCell ref="A302:A305"/>
    <mergeCell ref="I302:I305"/>
    <mergeCell ref="A316:I316"/>
    <mergeCell ref="A324:B324"/>
    <mergeCell ref="A277:I277"/>
    <mergeCell ref="A192:A193"/>
    <mergeCell ref="E192:E193"/>
    <mergeCell ref="F192:F193"/>
    <mergeCell ref="A60:I60"/>
    <mergeCell ref="A64:B64"/>
    <mergeCell ref="B192:B193"/>
    <mergeCell ref="C192:C193"/>
    <mergeCell ref="D192:D193"/>
    <mergeCell ref="A65:I65"/>
    <mergeCell ref="I66:I67"/>
    <mergeCell ref="C204:C205"/>
    <mergeCell ref="D204:D205"/>
    <mergeCell ref="E204:E205"/>
    <mergeCell ref="F204:F205"/>
    <mergeCell ref="H192:H193"/>
    <mergeCell ref="I192:I193"/>
    <mergeCell ref="I204:I205"/>
    <mergeCell ref="A294:B294"/>
    <mergeCell ref="A235:I235"/>
    <mergeCell ref="A238:B238"/>
    <mergeCell ref="A239:I239"/>
    <mergeCell ref="A244:B244"/>
    <mergeCell ref="A245:I245"/>
    <mergeCell ref="A276:B276"/>
    <mergeCell ref="B204:B205"/>
    <mergeCell ref="A204:A205"/>
    <mergeCell ref="B12:B13"/>
    <mergeCell ref="A282:B282"/>
    <mergeCell ref="A291:I291"/>
    <mergeCell ref="A263:I263"/>
    <mergeCell ref="A268:B268"/>
    <mergeCell ref="A269:I269"/>
    <mergeCell ref="A271:B271"/>
    <mergeCell ref="A272:I272"/>
    <mergeCell ref="G204:G205"/>
    <mergeCell ref="H204:H205"/>
  </mergeCells>
  <printOptions horizontalCentered="1"/>
  <pageMargins left="0.15748031496062992" right="0.15748031496062992" top="0.15748031496062992" bottom="0.35433070866141736" header="0.15748031496062992" footer="0.11811023622047245"/>
  <pageSetup fitToHeight="26" horizontalDpi="600" verticalDpi="600" orientation="landscape" paperSize="9" scale="24" r:id="rId1"/>
  <headerFooter alignWithMargins="0">
    <oddFooter>&amp;L&amp;18&amp;D   &amp;T&amp;C&amp;18&amp;P</oddFooter>
  </headerFooter>
  <rowBreaks count="5" manualBreakCount="5">
    <brk id="75" max="8" man="1"/>
    <brk id="116" max="8" man="1"/>
    <brk id="150" max="8" man="1"/>
    <brk id="229" max="8" man="1"/>
    <brk id="30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Чимбир</dc:creator>
  <cp:keywords/>
  <dc:description/>
  <cp:lastModifiedBy>Чимбир</cp:lastModifiedBy>
  <cp:lastPrinted>2023-02-17T13:37:23Z</cp:lastPrinted>
  <dcterms:created xsi:type="dcterms:W3CDTF">2014-10-15T16:40:59Z</dcterms:created>
  <dcterms:modified xsi:type="dcterms:W3CDTF">2023-02-20T09:58:19Z</dcterms:modified>
  <cp:category/>
  <cp:version/>
  <cp:contentType/>
  <cp:contentStatus/>
</cp:coreProperties>
</file>