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84" yWindow="420" windowWidth="18984" windowHeight="10836" firstSheet="2" activeTab="2"/>
  </bookViews>
  <sheets>
    <sheet name="Форма № 1" sheetId="3" state="hidden" r:id="rId1"/>
    <sheet name="Форма № 1.1" sheetId="5" state="hidden" r:id="rId2"/>
    <sheet name="лист 1" sheetId="11" r:id="rId3"/>
  </sheets>
  <definedNames>
    <definedName name="_xlnm.Print_Titles" localSheetId="2">'лист 1'!$3:$5</definedName>
    <definedName name="_xlnm.Print_Area" localSheetId="2">'лист 1'!$A$1:$I$57</definedName>
    <definedName name="_xlnm.Print_Area" localSheetId="0">'Форма № 1'!$A$1:$Z$115</definedName>
    <definedName name="_xlnm.Print_Area" localSheetId="1">'Форма № 1.1'!$A$1:$M$26</definedName>
  </definedNames>
  <calcPr calcId="125725"/>
</workbook>
</file>

<file path=xl/calcChain.xml><?xml version="1.0" encoding="utf-8"?>
<calcChain xmlns="http://schemas.openxmlformats.org/spreadsheetml/2006/main">
  <c r="F51" i="11"/>
  <c r="G51"/>
  <c r="H51"/>
  <c r="I51"/>
  <c r="E51"/>
  <c r="F33" i="3" l="1"/>
  <c r="F26"/>
  <c r="G26"/>
  <c r="G14"/>
  <c r="V26"/>
  <c r="V12"/>
  <c r="Y33"/>
  <c r="Y32"/>
  <c r="Y23"/>
  <c r="Y13"/>
  <c r="Z9" l="1"/>
  <c r="Z10"/>
  <c r="Z11"/>
  <c r="Z12"/>
  <c r="Z13"/>
  <c r="Z14"/>
  <c r="Z15"/>
  <c r="Z16"/>
  <c r="Z17"/>
  <c r="Z18"/>
  <c r="Z21"/>
  <c r="Z22"/>
  <c r="Z24"/>
  <c r="Z25"/>
  <c r="Z26"/>
  <c r="Z27"/>
  <c r="Z29"/>
  <c r="Z31"/>
  <c r="Z36"/>
  <c r="Z37"/>
  <c r="Z8"/>
  <c r="W9"/>
  <c r="W11"/>
  <c r="W12"/>
  <c r="W13"/>
  <c r="W15"/>
  <c r="W16"/>
  <c r="W17"/>
  <c r="W18"/>
  <c r="W21"/>
  <c r="W22"/>
  <c r="W24"/>
  <c r="W25"/>
  <c r="W27"/>
  <c r="W35"/>
  <c r="W37"/>
  <c r="T9"/>
  <c r="T10"/>
  <c r="T11"/>
  <c r="T12"/>
  <c r="T13"/>
  <c r="T14"/>
  <c r="T15"/>
  <c r="T16"/>
  <c r="T17"/>
  <c r="T18"/>
  <c r="T19"/>
  <c r="T21"/>
  <c r="T22"/>
  <c r="T24"/>
  <c r="T25"/>
  <c r="T26"/>
  <c r="T27"/>
  <c r="T29"/>
  <c r="T31"/>
  <c r="T33"/>
  <c r="T34"/>
  <c r="T37"/>
  <c r="T8"/>
  <c r="F36"/>
  <c r="W36" s="1"/>
  <c r="G36"/>
  <c r="F35"/>
  <c r="F34"/>
  <c r="W34" s="1"/>
  <c r="F32"/>
  <c r="W32" s="1"/>
  <c r="G23"/>
  <c r="F22"/>
  <c r="F20"/>
  <c r="F19"/>
  <c r="W19" s="1"/>
  <c r="F14"/>
  <c r="W14" s="1"/>
  <c r="F10"/>
  <c r="F8"/>
  <c r="W8" s="1"/>
  <c r="G8"/>
  <c r="G28" s="1"/>
  <c r="V8"/>
  <c r="V36"/>
  <c r="J28"/>
  <c r="K28"/>
  <c r="V23"/>
  <c r="W20"/>
  <c r="X39"/>
  <c r="X36" s="1"/>
  <c r="X27"/>
  <c r="X25"/>
  <c r="X38"/>
  <c r="Z38" s="1"/>
  <c r="X35"/>
  <c r="Z35" s="1"/>
  <c r="X34"/>
  <c r="Z34" s="1"/>
  <c r="X33"/>
  <c r="Z33" s="1"/>
  <c r="X32"/>
  <c r="Z32" s="1"/>
  <c r="X26"/>
  <c r="X22"/>
  <c r="X20"/>
  <c r="Z20" s="1"/>
  <c r="X19"/>
  <c r="Z19" s="1"/>
  <c r="X14"/>
  <c r="X10"/>
  <c r="X8"/>
  <c r="Y36"/>
  <c r="Y8"/>
  <c r="Y28" s="1"/>
  <c r="R26"/>
  <c r="R35"/>
  <c r="T35" s="1"/>
  <c r="R34"/>
  <c r="R33"/>
  <c r="R32"/>
  <c r="T32" s="1"/>
  <c r="R38"/>
  <c r="T38" s="1"/>
  <c r="P36"/>
  <c r="R22"/>
  <c r="R20"/>
  <c r="T20" s="1"/>
  <c r="R19"/>
  <c r="R14"/>
  <c r="R10"/>
  <c r="R8"/>
  <c r="P8"/>
  <c r="P23"/>
  <c r="F28" l="1"/>
  <c r="W28" s="1"/>
  <c r="F23"/>
  <c r="W23" s="1"/>
  <c r="W10"/>
  <c r="X28"/>
  <c r="Z28" s="1"/>
  <c r="X23"/>
  <c r="Z23" s="1"/>
  <c r="R36"/>
  <c r="T36" s="1"/>
  <c r="R28"/>
  <c r="T28" s="1"/>
  <c r="R23"/>
  <c r="T23" s="1"/>
  <c r="S36" l="1"/>
  <c r="S23"/>
  <c r="S13"/>
  <c r="S8"/>
  <c r="S28" s="1"/>
  <c r="Q36"/>
  <c r="P22"/>
  <c r="P20"/>
  <c r="P19"/>
  <c r="P14"/>
  <c r="P10"/>
  <c r="Q8"/>
  <c r="Q23"/>
  <c r="Q13"/>
  <c r="H26" l="1"/>
  <c r="L9"/>
  <c r="M9"/>
  <c r="L10"/>
  <c r="M10"/>
  <c r="L11"/>
  <c r="M11"/>
  <c r="L12"/>
  <c r="M12"/>
  <c r="L13"/>
  <c r="M13"/>
  <c r="L14"/>
  <c r="M14"/>
  <c r="L15"/>
  <c r="M15"/>
  <c r="L16"/>
  <c r="L17"/>
  <c r="L18"/>
  <c r="L19"/>
  <c r="M19"/>
  <c r="L20"/>
  <c r="M20"/>
  <c r="L21"/>
  <c r="L22"/>
  <c r="M22"/>
  <c r="L23"/>
  <c r="M23"/>
  <c r="L24"/>
  <c r="M24"/>
  <c r="L25"/>
  <c r="M25"/>
  <c r="L27"/>
  <c r="M27"/>
  <c r="M28"/>
  <c r="L32"/>
  <c r="M32"/>
  <c r="L33"/>
  <c r="M33"/>
  <c r="L34"/>
  <c r="M34"/>
  <c r="L35"/>
  <c r="M35"/>
  <c r="L36"/>
  <c r="L37"/>
  <c r="M37"/>
  <c r="L38"/>
  <c r="M38"/>
  <c r="H33"/>
  <c r="H36"/>
  <c r="I36"/>
  <c r="H38"/>
  <c r="H35"/>
  <c r="H34"/>
  <c r="H32"/>
  <c r="H23"/>
  <c r="I23"/>
  <c r="H22"/>
  <c r="H20"/>
  <c r="H19"/>
  <c r="H14"/>
  <c r="H10"/>
  <c r="I8"/>
  <c r="I28" s="1"/>
  <c r="H8"/>
  <c r="H28" s="1"/>
  <c r="L28" s="1"/>
  <c r="N9"/>
  <c r="O9"/>
  <c r="N10"/>
  <c r="O10"/>
  <c r="N11"/>
  <c r="O11"/>
  <c r="N12"/>
  <c r="O12"/>
  <c r="N13"/>
  <c r="O13"/>
  <c r="N14"/>
  <c r="O14"/>
  <c r="N15"/>
  <c r="O15"/>
  <c r="N16"/>
  <c r="N17"/>
  <c r="N18"/>
  <c r="N19"/>
  <c r="O19"/>
  <c r="N20"/>
  <c r="O20"/>
  <c r="N21"/>
  <c r="N22"/>
  <c r="O22"/>
  <c r="N23"/>
  <c r="O23"/>
  <c r="N24"/>
  <c r="O24"/>
  <c r="N25"/>
  <c r="O25"/>
  <c r="N27"/>
  <c r="O27"/>
  <c r="O28"/>
  <c r="N29"/>
  <c r="O29"/>
  <c r="N31"/>
  <c r="O31"/>
  <c r="N32"/>
  <c r="O32"/>
  <c r="N33"/>
  <c r="O33"/>
  <c r="N34"/>
  <c r="O34"/>
  <c r="N35"/>
  <c r="O35"/>
  <c r="N37"/>
  <c r="O37"/>
  <c r="N38"/>
  <c r="O38"/>
  <c r="E8"/>
  <c r="E28" s="1"/>
  <c r="D8"/>
  <c r="D28" s="1"/>
  <c r="N28" s="1"/>
  <c r="D33"/>
  <c r="D36"/>
  <c r="D38"/>
  <c r="E36"/>
  <c r="D35"/>
  <c r="D34"/>
  <c r="D32"/>
  <c r="D29"/>
  <c r="E29"/>
  <c r="D31"/>
  <c r="E26"/>
  <c r="D26"/>
  <c r="K23"/>
  <c r="J23"/>
  <c r="E23"/>
  <c r="D23"/>
  <c r="D22"/>
  <c r="D20"/>
  <c r="D19"/>
  <c r="D15"/>
  <c r="D14"/>
  <c r="D10"/>
  <c r="J33"/>
  <c r="J36"/>
  <c r="N36" s="1"/>
  <c r="J38"/>
  <c r="K36"/>
  <c r="M36" s="1"/>
  <c r="J8"/>
  <c r="K8"/>
  <c r="J35"/>
  <c r="J34"/>
  <c r="J32"/>
  <c r="J31"/>
  <c r="J29"/>
  <c r="K31"/>
  <c r="K26"/>
  <c r="J26"/>
  <c r="J22"/>
  <c r="J20"/>
  <c r="J19"/>
  <c r="J14"/>
  <c r="J10"/>
  <c r="N8" l="1"/>
  <c r="L8"/>
  <c r="O8"/>
  <c r="M8"/>
  <c r="O36"/>
</calcChain>
</file>

<file path=xl/sharedStrings.xml><?xml version="1.0" encoding="utf-8"?>
<sst xmlns="http://schemas.openxmlformats.org/spreadsheetml/2006/main" count="490" uniqueCount="309">
  <si>
    <t>тыс. рублей</t>
  </si>
  <si>
    <t>ПОКАЗАТЕЛИ</t>
  </si>
  <si>
    <t>консолидированный бюджет субъекта РФ</t>
  </si>
  <si>
    <t>в т.ч. бюджет субъекта</t>
  </si>
  <si>
    <t>ИТОГО ДОХОДОВ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</si>
  <si>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</si>
  <si>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</si>
  <si>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</si>
  <si>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</si>
  <si>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</si>
  <si>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</si>
  <si>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</si>
  <si>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</si>
  <si>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</si>
  <si>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</si>
  <si>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</si>
  <si>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</si>
  <si>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</si>
  <si>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</si>
  <si>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</si>
  <si>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</si>
  <si>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</si>
  <si>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</si>
  <si>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бюджета</t>
  </si>
  <si>
    <t>Расходы на обязательное медицинское страхование неработающего населения</t>
  </si>
  <si>
    <t>ИТОГО РАСХОДОВ</t>
  </si>
  <si>
    <t>Профицит (+)/дефицит (-)</t>
  </si>
  <si>
    <t>Итого источников</t>
  </si>
  <si>
    <t>Долговые обязательства в цен. бумагах</t>
  </si>
  <si>
    <t>Бюджетные кредиты, полученные от других бюджетов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</si>
  <si>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</si>
  <si>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</si>
  <si>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</si>
  <si>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государственных и муниципальных гарантий</t>
  </si>
  <si>
    <t>Акции и иные формы участия в капитале</t>
  </si>
  <si>
    <t>Прочие источники финансирования дефицита бюджета</t>
  </si>
  <si>
    <t>Изменение остатков средств бюджетов</t>
  </si>
  <si>
    <t>Остатки средств бюджетов</t>
  </si>
  <si>
    <t>Остатки нецелевых средств</t>
  </si>
  <si>
    <t xml:space="preserve">Дата (период) возникновения обязательства
</t>
  </si>
  <si>
    <t xml:space="preserve">Дата (период)  погашения обязательства
</t>
  </si>
  <si>
    <t>Погашение</t>
  </si>
  <si>
    <t>Дата (период)  погашения бюджетной ссуды, бюджетного кредита</t>
  </si>
  <si>
    <t>ГОСУДАРСТВЕННЫЙ ДОЛГ ВСЕГО</t>
  </si>
  <si>
    <t>х</t>
  </si>
  <si>
    <t>в т.ч. по видам обязательств</t>
  </si>
  <si>
    <t>Задолженность по бюджетным кредитам, всего, в т.ч.</t>
  </si>
  <si>
    <t>Всего со сроком 3 года</t>
  </si>
  <si>
    <t xml:space="preserve">Договор/соглашение о получении бюджетной ссуды, бюджетного кредита (со сроком 3 года)
</t>
  </si>
  <si>
    <t>Всего со сроком более 3 лет</t>
  </si>
  <si>
    <t>Задолженность по коммерческим кредитам, всего, в т.ч.</t>
  </si>
  <si>
    <t>Всего со сроком до 1 года</t>
  </si>
  <si>
    <t>Договор/ соглашение (со сроком до 1 года)</t>
  </si>
  <si>
    <t>Всего со сроком от 1 до 3 лет</t>
  </si>
  <si>
    <t>Договор/ соглашение (со сроком от 1 до 3 лет)</t>
  </si>
  <si>
    <t>Всего со сроком свыше 3 лет</t>
  </si>
  <si>
    <t>Договор/ соглашение (со сроком свыше 3 лет)</t>
  </si>
  <si>
    <t>…..</t>
  </si>
  <si>
    <t>Обязательства по государственным гарантиям субъектов Российской Федерации</t>
  </si>
  <si>
    <t>….</t>
  </si>
  <si>
    <t>№ п/п</t>
  </si>
  <si>
    <t>3</t>
  </si>
  <si>
    <t>4</t>
  </si>
  <si>
    <t>(тыс. рублей)</t>
  </si>
  <si>
    <t xml:space="preserve">Наименование налога </t>
  </si>
  <si>
    <t>1.1.</t>
  </si>
  <si>
    <t>1.2.</t>
  </si>
  <si>
    <t>1.3.</t>
  </si>
  <si>
    <t>1.4.</t>
  </si>
  <si>
    <t>1.5.</t>
  </si>
  <si>
    <t>2.</t>
  </si>
  <si>
    <t>Задолженность по государственным ценным бумагам субъектов Российской Федерации</t>
  </si>
  <si>
    <t>Структура долговых обязательств субъекта РФ</t>
  </si>
  <si>
    <t>Форма № 1</t>
  </si>
  <si>
    <t>Форма № 1.1</t>
  </si>
  <si>
    <t>Доходы бюджета</t>
  </si>
  <si>
    <t>Исполнение год</t>
  </si>
  <si>
    <t>Исполнение (год) к прошлому году, %</t>
  </si>
  <si>
    <t>Уточненный план</t>
  </si>
  <si>
    <t>Исполнение на отчетную дату</t>
  </si>
  <si>
    <t>Темп к соотв. периоду прошлого года, %</t>
  </si>
  <si>
    <t>Ожидаемое исполнение за год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</si>
  <si>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</si>
  <si>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</si>
  <si>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</si>
  <si>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</si>
  <si>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</si>
  <si>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доля межбюджетных трансфертов из федерального бюджета (за исключением субвенций)в доходах</t>
  </si>
  <si>
    <t>Раздел I. Социально-значимые расходы</t>
  </si>
  <si>
    <t>Заработная плата и начисления на нее (КОСГУ 211,213), в т.ч.</t>
  </si>
  <si>
    <t>органов гос власти субъекта</t>
  </si>
  <si>
    <t>Социальное обеспечение(КОСГУ 260), в т.ч.</t>
  </si>
  <si>
    <t>Недостаток средств (-) на финансовое обеспечение расходов раздела I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</si>
  <si>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</si>
  <si>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</si>
  <si>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</si>
  <si>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безвозмездные перечисления государственным и муниципальным предприятиям (КОСГУ 241)</t>
  </si>
  <si>
    <t>Недостаток средств (-) на финансовое обеспечение расходов разделов I и II</t>
  </si>
  <si>
    <t>Раздел III. Расходы</t>
  </si>
  <si>
    <t>Итого расходов без учёта безвозмездных поступлений</t>
  </si>
  <si>
    <t>Источники финансирования дефицита бюджета</t>
  </si>
  <si>
    <t>Недостаток средств на финансовое обеспечение расходов (с учётом источников финансирования)</t>
  </si>
  <si>
    <t>1.1.1.</t>
  </si>
  <si>
    <t>1.1.2.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</si>
  <si>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учреждениям  +   в т.ч. расходы на заработную плату и начисления работникам учреждений, осуществляемые за счет средств субсидий, предоставляемых бюджетным учреждениям</t>
  </si>
  <si>
    <t>+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</si>
  <si>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</si>
  <si>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</si>
  <si>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</si>
  <si>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</si>
  <si>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</si>
  <si>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</si>
  <si>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</si>
  <si>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</si>
  <si>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</si>
  <si>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</si>
  <si>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</si>
  <si>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</si>
  <si>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</si>
  <si>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 xml:space="preserve">Капитальные вложения в основные фонды  (КОСГУ 310)        </t>
  </si>
  <si>
    <t>3.2.</t>
  </si>
  <si>
    <t>3.3.</t>
  </si>
  <si>
    <t>3.4.</t>
  </si>
  <si>
    <t>3.5.</t>
  </si>
  <si>
    <t>3.6.</t>
  </si>
  <si>
    <t>5</t>
  </si>
  <si>
    <t>6</t>
  </si>
  <si>
    <t>7</t>
  </si>
  <si>
    <t>1=1.1.+1.2.+1.3.+1.4.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</si>
  <si>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
в т.ч.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</si>
  <si>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13101+13102+13201+13202+1330113302+13401+13402+
13501+13502+13601+13602+1410114102++14201+14202+
14301+14302+14401+14402+14501+14502+14601+14602</t>
    </r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</si>
  <si>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</si>
  <si>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государственных (муниципальных) органов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</si>
  <si>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121+129</t>
    </r>
  </si>
  <si>
    <t>работников автономных и бюджетных учреждений</t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</si>
  <si>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13101+13102+13201+13202+1330113302+13401+13402+
13501+13502+13601+13602+1410114102++14201+14202+
14301+14302+14401+14402+14501+14502+14601+14602</t>
    </r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</si>
  <si>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</si>
  <si>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Социальные выплаты гражданам, в т.ч.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</si>
  <si>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310+320</t>
    </r>
  </si>
  <si>
    <t>Стипендии</t>
  </si>
  <si>
    <r>
      <rPr>
        <b/>
        <sz val="9"/>
        <rFont val="Times New Roman"/>
        <family val="1"/>
        <charset val="204"/>
      </rPr>
      <t>ф. 487:</t>
    </r>
    <r>
      <rPr>
        <sz val="9"/>
        <rFont val="Times New Roman"/>
        <family val="1"/>
        <charset val="204"/>
      </rPr>
      <t xml:space="preserve"> 06001</t>
    </r>
  </si>
  <si>
    <t>1.5.=Итого доходов - 1</t>
  </si>
  <si>
    <t>2=2.1.+2.2.+2.6.</t>
  </si>
  <si>
    <t xml:space="preserve">Расходы на обслуживание гос. долга 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</si>
  <si>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720- субъект РФ
730 - муниципалитеты</t>
    </r>
  </si>
  <si>
    <t>2.2.=2.3.+2.4.+2.5.</t>
  </si>
  <si>
    <t>Иные выплаты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</si>
  <si>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
ВР 112+113+122+123+133+134+142</t>
    </r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</si>
  <si>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</si>
  <si>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241+242+244+245</t>
    </r>
  </si>
  <si>
    <t>Публичные нормативные выплаты гражданам несоциального характера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</si>
  <si>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330</t>
    </r>
  </si>
  <si>
    <t>2.6.= 2.7.+2.8.+2.9.+2.10.+2.11.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</si>
  <si>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</si>
  <si>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610+620-1.1.2.
</t>
    </r>
  </si>
  <si>
    <t>Субсидии некоммерческим организациям (за исключением государственных (муниципальных) учреждений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</si>
  <si>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630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</si>
  <si>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</si>
  <si>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810</t>
    </r>
  </si>
  <si>
    <t>Исполнение судебных актов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</si>
  <si>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830</t>
    </r>
  </si>
  <si>
    <t>Уплата налогов, сборов и иных платежей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</si>
  <si>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850</t>
    </r>
  </si>
  <si>
    <t>2.12.=Итого доходы-1-2</t>
  </si>
  <si>
    <t>3=3.1+3.2.+3.3.+3.4.+3.5.+3.6.</t>
  </si>
  <si>
    <t>Капитальные вложения в объекты недвижимого имущества государственной (муниципальной) собственности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</si>
  <si>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400</t>
    </r>
  </si>
  <si>
    <t>Закупка товаров, работ, услуг в целях капитального ремонта государственного (муниципального) имущества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</si>
  <si>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243</t>
    </r>
  </si>
  <si>
    <t>Премии и гранты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</si>
  <si>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 ВР 350</t>
    </r>
  </si>
  <si>
    <t>Субсидии государственным корпорациям (компаниям)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</si>
  <si>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820</t>
    </r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</si>
  <si>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</si>
  <si>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842 - субъект РФ
843 - муниципалитет</t>
    </r>
  </si>
  <si>
    <t>Резервные средства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</si>
  <si>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870</t>
    </r>
  </si>
  <si>
    <t>Другие расходы (за искл. групп 1, 2 и 3)</t>
  </si>
  <si>
    <t>4= ф. 428. Итого расходы - 1-2-3</t>
  </si>
  <si>
    <t>ф. 428. Итого расходы</t>
  </si>
  <si>
    <t>6=5-Безвозмездные поступления</t>
  </si>
  <si>
    <t>Итого доходы - Итого расходы</t>
  </si>
  <si>
    <t>2015 год</t>
  </si>
  <si>
    <t>2016 год</t>
  </si>
  <si>
    <t xml:space="preserve">Кредиторская  задолженность </t>
  </si>
  <si>
    <t>Просроченная кредиторская задолженность из годового отчёта формы 369</t>
  </si>
  <si>
    <t>Просроченная кредиторская задолженность (справочная 487 форма)</t>
  </si>
  <si>
    <r>
      <rPr>
        <b/>
        <sz val="9"/>
        <rFont val="Times New Roman"/>
        <family val="1"/>
        <charset val="204"/>
      </rPr>
      <t>487 форма:</t>
    </r>
    <r>
      <rPr>
        <sz val="9"/>
        <rFont val="Times New Roman"/>
        <family val="1"/>
        <charset val="204"/>
      </rPr>
      <t xml:space="preserve"> 10900</t>
    </r>
  </si>
  <si>
    <t xml:space="preserve">По заработной плате </t>
  </si>
  <si>
    <t>По  фонду оплаты труда</t>
  </si>
  <si>
    <r>
      <rPr>
        <b/>
        <sz val="9"/>
        <rFont val="Times New Roman"/>
        <family val="1"/>
        <charset val="204"/>
      </rPr>
      <t>487 форма</t>
    </r>
    <r>
      <rPr>
        <sz val="9"/>
        <rFont val="Times New Roman"/>
        <family val="1"/>
        <charset val="204"/>
      </rPr>
      <t>: 10901</t>
    </r>
  </si>
  <si>
    <t>По начислениям на заработную плату</t>
  </si>
  <si>
    <t xml:space="preserve">По взносам на обязательное социальное страхование на выплаты денежного содержания и иные выплаты работникам         </t>
  </si>
  <si>
    <r>
      <rPr>
        <b/>
        <sz val="9"/>
        <rFont val="Times New Roman"/>
        <family val="1"/>
        <charset val="204"/>
      </rPr>
      <t>487 форма:</t>
    </r>
    <r>
      <rPr>
        <sz val="9"/>
        <rFont val="Times New Roman"/>
        <family val="1"/>
        <charset val="204"/>
      </rPr>
      <t xml:space="preserve"> 10902</t>
    </r>
  </si>
  <si>
    <r>
      <rPr>
        <b/>
        <sz val="9"/>
        <rFont val="Times New Roman"/>
        <family val="1"/>
        <charset val="204"/>
      </rPr>
      <t>487 форма:</t>
    </r>
    <r>
      <rPr>
        <sz val="9"/>
        <rFont val="Times New Roman"/>
        <family val="1"/>
        <charset val="204"/>
      </rPr>
      <t xml:space="preserve"> 11710</t>
    </r>
  </si>
  <si>
    <t>По обеспечению мер социальной поддержки отдельных категорий граждан</t>
  </si>
  <si>
    <r>
      <rPr>
        <b/>
        <sz val="9"/>
        <rFont val="Times New Roman"/>
        <family val="1"/>
        <charset val="204"/>
      </rPr>
      <t>487 форма:</t>
    </r>
    <r>
      <rPr>
        <sz val="9"/>
        <rFont val="Times New Roman"/>
        <family val="1"/>
        <charset val="204"/>
      </rPr>
      <t xml:space="preserve"> 11100 </t>
    </r>
  </si>
  <si>
    <t xml:space="preserve">По выплатам  на обязательное медицинское страхование неработающего населения </t>
  </si>
  <si>
    <r>
      <rPr>
        <b/>
        <sz val="9"/>
        <rFont val="Times New Roman"/>
        <family val="1"/>
        <charset val="204"/>
      </rPr>
      <t>487 форма:</t>
    </r>
    <r>
      <rPr>
        <sz val="9"/>
        <rFont val="Times New Roman"/>
        <family val="1"/>
        <charset val="204"/>
      </rPr>
      <t xml:space="preserve"> 11720</t>
    </r>
  </si>
  <si>
    <t>Руководитель финансового органа</t>
  </si>
  <si>
    <t>(подпись)</t>
  </si>
  <si>
    <t>(расшифровка)</t>
  </si>
  <si>
    <t>в т.ч. бюджет субъекта РФ</t>
  </si>
  <si>
    <t xml:space="preserve"> - размещение</t>
  </si>
  <si>
    <t xml:space="preserve"> - погашение</t>
  </si>
  <si>
    <t xml:space="preserve">Договор/соглашение о получении бюджетной ссуды, бюджетного кредита (со сроком более 3 лет)
</t>
  </si>
  <si>
    <t>Всего:</t>
  </si>
  <si>
    <t>в т.ч. за счет федеральных средств</t>
  </si>
  <si>
    <t>Межбюджетные трансферты бюджетам муниципальных образований</t>
  </si>
  <si>
    <t>Первоначальный план</t>
  </si>
  <si>
    <t>Акцизы, всего:</t>
  </si>
  <si>
    <t>в том числе акцизы на нефтепродукты</t>
  </si>
  <si>
    <t>в том числе акцизы на алкогольную продукцию</t>
  </si>
  <si>
    <t xml:space="preserve"> - получение бюджетных кредитов, всего</t>
  </si>
  <si>
    <t xml:space="preserve"> - погашение бюджетных кредитов, всего</t>
  </si>
  <si>
    <t>в том числе получение бюджетных кредитов из федерального бюджета на пополнение остатков средств на счете бюджета субъекта Российской Федерации</t>
  </si>
  <si>
    <t>Справочно</t>
  </si>
  <si>
    <t>Государственный долг субъекта</t>
  </si>
  <si>
    <t>Объём государственного долга от объёма доходов без учёта безвозмездных поступлений</t>
  </si>
  <si>
    <t>в том числе за счет собственных средств</t>
  </si>
  <si>
    <t>в том числе за счет целевых средств федерального бюджета</t>
  </si>
  <si>
    <t>в том числе за счет переходящих остатков прошлых лет</t>
  </si>
  <si>
    <t>Справочно: доходы дорожного фонда, всего:</t>
  </si>
  <si>
    <t>Справочно: расходы дорожного фонда, всего</t>
  </si>
  <si>
    <t>Исполнение (год) к первоначальным плановым показателям прошлого года, %</t>
  </si>
  <si>
    <t>наименование субъекта Российской Федерации</t>
  </si>
  <si>
    <t>в том числе погашение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</si>
  <si>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По предоставлению субсидий населению на оплату жилья и коммунальных услуг </t>
  </si>
  <si>
    <t xml:space="preserve"> в т.ч. к погашению до конца текущего финансового года (по состоянию на ______ ) </t>
  </si>
  <si>
    <t>Темп уточненного плана консолидированного бюджета к исполнению предыдущего года, %</t>
  </si>
  <si>
    <t>Остатки целевых средств, поступивших из федерального бюджета</t>
  </si>
  <si>
    <t xml:space="preserve">20__ год </t>
  </si>
  <si>
    <t>Сведения о долговых обязательствах __________________________</t>
  </si>
  <si>
    <t>Задолженность на 1 января 20___ года (текущий финансовый год)</t>
  </si>
  <si>
    <t>текущий финансовый год (по состоянию на 01.01.20__)</t>
  </si>
  <si>
    <t>Задолженность на 1 января 20__  года</t>
  </si>
  <si>
    <t xml:space="preserve">Задолженность на 1 января 20__ года </t>
  </si>
  <si>
    <t>Ставка по соответствующему договору / соглашению, %</t>
  </si>
  <si>
    <t>По оплате ресурсоснабжающим организациям (ЖКУ)</t>
  </si>
  <si>
    <t>* Плановые показатели отражаются с учетом уточненного на отчетную дату прогноза по доходам, данных сводной бюджетной росписи по расходам, а не в соответствии с законом (решением) о бюджете, без образования недостатка средств на финансовое обеспечение расходов с учетом источников финансирования дефицита бюджета.</t>
  </si>
  <si>
    <t>Показатели исполнения бюджетов Самарской области на 01.01.2019 года (за 2018 год)</t>
  </si>
  <si>
    <t>2018 год (отчетный год)</t>
  </si>
  <si>
    <t>2019 год (текущий год)</t>
  </si>
  <si>
    <t>2017 год</t>
  </si>
  <si>
    <t>Снижение ставки по налогу (освобождение от уплаты суммы налога)</t>
  </si>
  <si>
    <t>1.</t>
  </si>
  <si>
    <t>Закон Самарской области от 07.11.2005 № 187-ГД "О пониженных ставках налога на прибыль, зачисляемого в областной бюджет"</t>
  </si>
  <si>
    <t>Организации-инвесторы , осуществляющие на территории Самарской области инвестиционные проекты стоимостью от 100 млн. рублей и выше, при условии ведения раздельного бухгалтерского учета имущества и доходов (расходов), полученных (понесенных) от деятельности в рамках каждого инвестиционного проекта</t>
  </si>
  <si>
    <t>Благотворительные организации, имеющие статус "благотворительная организация в Самарской области", и для благотворителей - юридических лиц, расположенных на территории Самарской области и направивших в текущем налоговом (отчетном) периоде 7% включительно и более процентов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</t>
  </si>
  <si>
    <t>Организации, основным видом деятельности которых является добыча сырой нефти и нефтяного (попутного) газа, которому в соответствии с ОКВЭД присвоен код 06.10 (доля доходов от указанной деятельности составляет не менее 80 процентов от общей суммы доходов), и имеющие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600 человек</t>
  </si>
  <si>
    <t>Организации, основным видом деятельности которых является производство нефтепродуктов, которым в соответствии с ОКВЭД присвоен код 19.20 (доля доходов от указанной деятельности составляет не менее 80% от общей суммы доходов), и имеющих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300 человек</t>
  </si>
  <si>
    <t>Организации, видами деятельности которых является розничная и оптовая торговля топливом, которым в соответствии с ОКВЭД присвоены коды 47.30.1 и 46.71 (суммарная доля доходов от указанных видов деятельности составляет не менее 80% от общей суммы доходов) и имеющие среднесписочную численность работников, рабочие места которых в соответствии с трудовым законодательством находятся на территории Самарской области, не менее 1000 человек</t>
  </si>
  <si>
    <t>Благотворители - юридические лица, расположенные на территории Самарской области и направившие в текущем налоговом (отчетном) периоде от шести включительно до 7%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</t>
  </si>
  <si>
    <t>Благотворители - юридические лица, расположенные на территории Самарской области и направившие в текущем налоговом (отчетном) периоде от пяти включительно до 6% облагаемой налогом прибыли на социально значимые цели, указанные в статье 4 Закона Самарской области "О благотворительной деятельности в Самарской области"</t>
  </si>
  <si>
    <t>Итого по категории юридических лиц</t>
  </si>
  <si>
    <t>Закон Самарской области от 25.11.2003 № 98-ГД "О налоге на имущество организаций на территории Самарской области"</t>
  </si>
  <si>
    <t xml:space="preserve"> Организации (кроме банков, других кредитных организаций, страховых организаций и организаций, получающих 70 и более процентов дохода от сдачи в аренду основных средств, создаваемых в ходе реализации инвестиционных проектов, от всех доходов, определенных по данным бухгалтерского учета, полученных в отчетном и (или) налоговом периоде), осуществляющие инвестиционную деятельность на территории Самарской области по приоритетным видам экономической деятельности, - в отношении имущества, созданного, реконструированного, модернизированного и (или)  приобретенного в ходе реализации инвестиционного проекта (в том числе поступившего в виде вклада в уставный (складочный) капитал организации) и предназначенного для его реализации</t>
  </si>
  <si>
    <t>Освобождение от уплаты налога</t>
  </si>
  <si>
    <t>Благотворительные организации, имеющие статус "благотворительная организация в Самарской области"</t>
  </si>
  <si>
    <t>Религиозные организации.</t>
  </si>
  <si>
    <t xml:space="preserve"> Казенные предприятия, осуществляющие эксплуатацию автомобильных дорог общего пользования</t>
  </si>
  <si>
    <t>Организации - резиденты территории опережающего социально-экономического развития, созданной на территории монопрофильного муниципального образования Самарской области (моногорода)</t>
  </si>
  <si>
    <t xml:space="preserve">Организации в отношении объектов недвижимого имущества, налоговая база по которым определяется как их кадастровая стоимость </t>
  </si>
  <si>
    <t>уменьшение налоговой базы</t>
  </si>
  <si>
    <t>3.</t>
  </si>
  <si>
    <t xml:space="preserve">Общественные организации инвалидов, использующие транспортные средства для осуществления своей уставной деятельности.
</t>
  </si>
  <si>
    <t xml:space="preserve">Организации-резиденты особой экономической зоны промышленно-производственного типа, расположенной на территории Самарской области, на пять лет со дня постановки на учет в регистрирующих органах транспортного средства, используемого для обеспечения деятельности на территории особой экономической зоны промышленно-производственного типа, в установленном законодательством Российской Федерации порядке, за исключением водных и воздушных транспортных средств.
</t>
  </si>
  <si>
    <t>Налогоплательщики, являющиеся пенсионерами</t>
  </si>
  <si>
    <t>1/2 ставки, установленной ЗСО</t>
  </si>
  <si>
    <t>Российские организации-инвесторы, осуществляющие на территории Самарской области инвестиционные проекты стоимостью от ста миллионов рублей и выше через созданные и действующие исключительно для реализации данных проектов обособленные подразделения</t>
  </si>
  <si>
    <t>Ветераны боевых действий, указанные в пункте 1 статьи 3 Федерального закона "О ветеранах", а также военнослужащие, проходившие военную службу на территориях государств Закавказья, Прибалтики и Республики Таджикистан, а также выполнявшие задачи по защите конституционных прав граждан в условиях чрезвычайного положения и при вооруженных конфликтах</t>
  </si>
  <si>
    <t>Граждане, подвергшиеся воздействию радиации, на которых распространяется действие Закона Российской Федерации "О социальной защите граждан, подвергшихся воздействию радиации вследствие катастрофы на Чернобыльской АЭС</t>
  </si>
  <si>
    <t>Ветераны Великой Отечественной войны</t>
  </si>
  <si>
    <t>Инвалиды всех категорий</t>
  </si>
  <si>
    <t>Члены семей погибших (умерших) инвалидов войны, участников Великой Отечественной войны, ветеранов боевых действий, которым оказываются меры социальной поддержки в соответствии с Федеральным законом "О ветеранах"</t>
  </si>
  <si>
    <t>Герои Советского Союза, Герои Российской Федерации, Герои Социалистического Труда, граждане, награжденные орденом Славы трех степеней, орденом Мужества</t>
  </si>
  <si>
    <t>Один из родителей (усыновителей) в многодетной семье, постоянно проживающий на территории Самарской области, являющийся гражданином Российской Федерации</t>
  </si>
  <si>
    <t>Исполнение</t>
  </si>
  <si>
    <t>в т.ч. бюджет субъекта РФ  (ЗСО 43-ГД)</t>
  </si>
  <si>
    <t>Исполнение на отчетную дату  (на 01.07.2019)</t>
  </si>
  <si>
    <t>на 01.07.2018</t>
  </si>
  <si>
    <t xml:space="preserve">Предприятия автомобильного транспорта, содержащие специальные формирования в виде автотранспортных формирований
</t>
  </si>
  <si>
    <t>Организации и физические лица в отношении транспортных средств, принадлежащих им на праве собственности, использующие в качестве единственного моторного топлива компримированный (сжатый) природный газ (льгота действует с 01.01.2020).</t>
  </si>
  <si>
    <t>Организации-резиденты ОЭЗ ППТ, расположенные на территории Самарской области  в течение пяти лет начиная с налогового периода, в котором впервые получена прибыль</t>
  </si>
  <si>
    <t xml:space="preserve"> Организации - резиденты территории опережающего развития в течение пяти налоговых периодов начиная с налогового периода, в котором в соответствии с данными налогового учета была получена первая прибыль от деятельности, осуществляемой при исполнении соглашения, но не более срока существования территории опережающего развития.</t>
  </si>
  <si>
    <t>Организации - резиденты особой экономической зоны промышленно-производственного типа, расположенной на территории Самарской области, в период с шестого по десятый год включительно начиная с налогового периода, в котором впервые получена прибыль</t>
  </si>
  <si>
    <t>Организации - резиденты территории опережающего социально-экономического развития, созданной на территории монопрофильного муниципального образования Самарской области (моногорода) (далее в настоящей части - территория опережающего развития), в течение пяти налоговых периодов начиная с шестого налогового периода в соответствии с данными налогового учета при исполнении соглашения об осуществлении деятельности на территории опережающего развития, заключенного с органом государственной власти Самарской области, уполномоченным на заключение соглашений об осуществлении деятельности на территории опережающего развития, и (или) органами местного самоуправления монопрофильного муниципального образования Самарской области (моногорода) (далее в настоящей части - соглашение), но не более срока существования территории опережающего развития (шестой налоговый период отсчитывается с того налогового периода, в котором в соответствии с данными налогового учета была получена первая прибыль от деятельности, осуществляемой при исполнении соглашения).</t>
  </si>
  <si>
    <t xml:space="preserve">Организации - резиденты особой экономической зоны промышленно-производственного типа, расположенной на территории Самарской области,  по истечении десяти лет начиная с налогового периода, в котором впервые получена прибыль
</t>
  </si>
  <si>
    <t>Предоставление инвестиционного налогового вычета для налогоплательщиков, зарегистрированных на территории Самарской области и не имеющих обособленных подразделений за пределами Самарской области (организациям - участникам нац.проекта "Производительность труда и поддержка занятости"; организациям, относящимся к субъектам малого предпринимательства, реализовавшим инвестпроекты на территории Самарской области, основным видом деятельности которыъ является ВЭД, включенный в группу 30.3 "Производство летательных аппаратов"</t>
  </si>
  <si>
    <t>Организации и физические лица в отношении транспортных средств, принадлежащих им на праве собственности, использующие в качестве дополнительного моторного топлива компримированный (сжатый) природный газ (льгота действует с 01.01.2020).</t>
  </si>
  <si>
    <t>Текущий финансовый год                   (2022 год прогноз)</t>
  </si>
  <si>
    <t>Первый год планового периода                  2023 год   (прогноз)</t>
  </si>
  <si>
    <t>Второй год планового периода              2024 год  (прогноз)</t>
  </si>
  <si>
    <t>Организации - участники региональных инвестиционных проектов, включенные в реестр участников региональных инвестиционных проектов, начиная с налогового периода, в котором в соответствии с данными налогового учета была получена первая прибыль от реализации товаров, произведенных в результате реализации регионального инвестиционного проекта, и заканчивая отчетным (налоговым) периодом, в котором разница между суммой налога, рассчитанной исходя из ставки налога в размере 20 процентов, и суммой налога, исчисленного с применением установленной настоящей статьей пониженной налоговой ставки, определенная нарастающим итогом за указанные отчетные (налоговые) периоды, составила величину, равную объему осуществленных в целях реализации инвестиционного проекта капитальных вложений, определяемому в соответствии с пунктом 8 статьи 284.3 Налогового кодекса Российской Федерации, но не более 5 лет, - при условии соответствия требованиям к региональным инвестиционным проектам и их участникам на протяжении всего периода льготного налогообложения.</t>
  </si>
  <si>
    <t>Третий год планового периода 
2025 год (прогноз)</t>
  </si>
  <si>
    <t>Выпадающие доходы областного бюджета в связи с предоставлением налоговых льгот, тыс. руб.</t>
  </si>
  <si>
    <t>Категории налогоплательщиков, которым предоставлена льгота</t>
  </si>
  <si>
    <t>Сведения об оценке налоговых льгот (налоговых расходов), предоставляемых в соответствии с законами Самарской области на 2023 год и на плановый период 2024 и 2025 годов</t>
  </si>
  <si>
    <t>Организации - участники специальных инвестиционных контрактов, заключенных с участием Самарской области, отвечающих требованиям статьи 25.16 Налогового кодекса Российской Федерации.</t>
  </si>
  <si>
    <t xml:space="preserve">Управляющие компании агропромышленных парков,имеющие статус агропромышленных парков Самарской области, присвоенный в порядке, утвержденном Правительством Самарской области, и соответствующих требованиям к индустриальным (промышленным) паркам и управляющим компаниям индустриальных (промышленных) парков в целях применения к ним мер стимулирования деятельности в сфере промышленности, утвержденным постановлением Правительства Российской Федерации от 4 августа 2015 года N 794, - в отношении прибыли, полученной при выполнении ими функций, возложенных на управляющую компанию агропромышленного парка, имеющего статус агропромышленного парка Самарской области, и определенных нормативным правовым актом Правительства Самарской области.".
</t>
  </si>
  <si>
    <t xml:space="preserve">Организации, осуществляющие перевозки пассажиров метрополитеном, - в отношении имущества, используемого для осуществления основного вида деятельности указанных организаций </t>
  </si>
  <si>
    <t xml:space="preserve">Управляющие компании агропромышленных парков, имеющих статус агропромышленных парков Самарской области, присвоенный в порядке, утвержденном Правительством Самарской области, и соответствующие требованиям к индустриальным (промышленным) паркам и управляющим компаниям индустриальных (промышленных) парков в целях применения к ним мер стимулирования деятельности в сфере промышленности, утвержденным постановлением Правительства Российской Федерации от 4 августа 2015 года N 794, - в отношении недвижимого имущества, учитываемого на балансе организации, созданного и используемого для функционирования агропромышленного парка, имеющего статус агропромышленного парка Самарской области (в том числе внеплощадочных объектов инженерных сетей и коммуникаций агропромышленного парка, имеющего статус агропромышленного парка Самарской области)
</t>
  </si>
  <si>
    <t xml:space="preserve">Организации, на балансе которых в качестве основных средств учитываются стадионы для проведения в 2018 году в Российской Федерации чемпионата мира по футболу вместимостью не менее 44 000 зрительских мест, - в отношении указанных объектов недвижимости </t>
  </si>
  <si>
    <t>Закон Самарской области от 06.11.2002 № 86-ГД "О транспортном налоге на терртории Самарской области"</t>
  </si>
  <si>
    <t xml:space="preserve">Выпадающие доходы бюджета субъекта от предоставления льгот за 2021 год - по данным Управления ФНС по Самарской области. </t>
  </si>
  <si>
    <t>Отчетный год 2021 факт)*</t>
  </si>
  <si>
    <t>*</t>
  </si>
  <si>
    <t>Налогоплательщики, достигшие в период с 1 января 2019 года по 31 декабря 2027 года возраста 60 лет (мужчины), 55 лет (женщины), которым не установлена пенсия</t>
  </si>
  <si>
    <t xml:space="preserve">Организации и физические лица в отношении транспортных средств, принадлежащих им на праве собственности, использующие в качестве дополнительного моторного топлива компримированный (сжатый) природный газ </t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</si>
</sst>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_-* #,##0_р_._-;\-* #,##0_р_._-;_-* &quot;-&quot;??_р_._-;_-@_-"/>
    <numFmt numFmtId="167" formatCode="_-* #,##0_р_._-;\-* #,##0_р_._-;_-* &quot;-&quot;_р_._-;_-@_-"/>
    <numFmt numFmtId="169" formatCode="_-* #,##0\ _₽_-;\-* #,##0\ _₽_-;_-* &quot;-&quot;??\ _₽_-;_-@_-"/>
  </numFmts>
  <fonts count="46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0">
    <xf numFmtId="0" fontId="0" fillId="0" borderId="0"/>
    <xf numFmtId="0" fontId="4" fillId="0" borderId="0"/>
    <xf numFmtId="9" fontId="2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35" fillId="0" borderId="0"/>
    <xf numFmtId="0" fontId="2" fillId="0" borderId="0"/>
    <xf numFmtId="0" fontId="1" fillId="0" borderId="0"/>
    <xf numFmtId="0" fontId="4" fillId="0" borderId="15" applyNumberFormat="0">
      <alignment horizontal="right"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4" fontId="38" fillId="0" borderId="0" applyFont="0" applyFill="0" applyBorder="0" applyAlignment="0" applyProtection="0"/>
    <xf numFmtId="43" fontId="45" fillId="0" borderId="0" applyFont="0" applyFill="0" applyBorder="0" applyAlignment="0" applyProtection="0"/>
  </cellStyleXfs>
  <cellXfs count="196">
    <xf numFmtId="0" fontId="0" fillId="0" borderId="0" xfId="0"/>
    <xf numFmtId="0" fontId="7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0" fontId="14" fillId="0" borderId="1" xfId="0" applyNumberFormat="1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8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 vertical="center" wrapText="1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 applyProtection="1">
      <alignment vertical="center"/>
      <protection locked="0"/>
    </xf>
    <xf numFmtId="9" fontId="13" fillId="0" borderId="1" xfId="0" applyNumberFormat="1" applyFont="1" applyBorder="1" applyAlignment="1" applyProtection="1">
      <alignment vertical="center"/>
      <protection locked="0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3" fontId="12" fillId="0" borderId="1" xfId="0" applyNumberFormat="1" applyFont="1" applyBorder="1" applyAlignment="1">
      <alignment vertical="center"/>
    </xf>
    <xf numFmtId="9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 applyProtection="1">
      <alignment vertical="center"/>
      <protection locked="0"/>
    </xf>
    <xf numFmtId="9" fontId="12" fillId="0" borderId="1" xfId="0" applyNumberFormat="1" applyFont="1" applyBorder="1" applyAlignment="1" applyProtection="1">
      <alignment vertical="center"/>
      <protection locked="0"/>
    </xf>
    <xf numFmtId="9" fontId="28" fillId="0" borderId="1" xfId="0" applyNumberFormat="1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9" fontId="29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 applyProtection="1">
      <alignment vertical="center"/>
      <protection locked="0"/>
    </xf>
    <xf numFmtId="9" fontId="29" fillId="0" borderId="1" xfId="2" applyFont="1" applyBorder="1" applyAlignment="1" applyProtection="1">
      <alignment vertical="center"/>
      <protection locked="0"/>
    </xf>
    <xf numFmtId="9" fontId="12" fillId="0" borderId="1" xfId="2" applyFont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>
      <alignment vertical="center"/>
    </xf>
    <xf numFmtId="9" fontId="12" fillId="0" borderId="1" xfId="0" applyNumberFormat="1" applyFont="1" applyFill="1" applyBorder="1" applyAlignment="1">
      <alignment vertical="center"/>
    </xf>
    <xf numFmtId="9" fontId="12" fillId="0" borderId="1" xfId="2" applyFont="1" applyFill="1" applyBorder="1" applyAlignment="1" applyProtection="1">
      <alignment vertical="center"/>
      <protection locked="0"/>
    </xf>
    <xf numFmtId="10" fontId="13" fillId="0" borderId="1" xfId="0" applyNumberFormat="1" applyFont="1" applyBorder="1" applyAlignment="1">
      <alignment vertical="center"/>
    </xf>
    <xf numFmtId="10" fontId="12" fillId="0" borderId="1" xfId="0" applyNumberFormat="1" applyFont="1" applyBorder="1" applyAlignment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/>
    <xf numFmtId="49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31" fillId="0" borderId="0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3" fontId="9" fillId="0" borderId="1" xfId="0" applyNumberFormat="1" applyFont="1" applyBorder="1" applyAlignment="1" applyProtection="1">
      <alignment horizontal="left" vertical="center" wrapText="1"/>
      <protection locked="0"/>
    </xf>
    <xf numFmtId="3" fontId="32" fillId="0" borderId="1" xfId="0" applyNumberFormat="1" applyFont="1" applyBorder="1" applyAlignment="1" applyProtection="1">
      <alignment horizontal="left" vertical="center" wrapText="1"/>
      <protection locked="0"/>
    </xf>
    <xf numFmtId="3" fontId="33" fillId="0" borderId="1" xfId="0" applyNumberFormat="1" applyFont="1" applyBorder="1" applyAlignment="1" applyProtection="1">
      <alignment horizontal="left" vertical="center" wrapText="1"/>
      <protection locked="0"/>
    </xf>
    <xf numFmtId="3" fontId="9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/>
    <xf numFmtId="0" fontId="22" fillId="0" borderId="7" xfId="0" applyFont="1" applyFill="1" applyBorder="1"/>
    <xf numFmtId="0" fontId="10" fillId="0" borderId="0" xfId="0" applyFont="1" applyFill="1" applyBorder="1" applyAlignment="1">
      <alignment horizontal="right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7" applyNumberFormat="1" applyFont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wrapText="1"/>
    </xf>
    <xf numFmtId="0" fontId="23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vertical="top"/>
    </xf>
    <xf numFmtId="0" fontId="23" fillId="0" borderId="0" xfId="0" applyFont="1" applyAlignment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3" fontId="28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2" applyNumberFormat="1" applyFont="1" applyBorder="1" applyAlignment="1">
      <alignment vertical="center"/>
    </xf>
    <xf numFmtId="165" fontId="12" fillId="0" borderId="1" xfId="2" applyNumberFormat="1" applyFont="1" applyBorder="1" applyAlignment="1">
      <alignment vertical="center"/>
    </xf>
    <xf numFmtId="0" fontId="39" fillId="0" borderId="0" xfId="0" applyFont="1"/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39" fillId="0" borderId="1" xfId="0" applyFont="1" applyBorder="1"/>
    <xf numFmtId="0" fontId="39" fillId="0" borderId="1" xfId="0" applyFont="1" applyBorder="1" applyAlignment="1">
      <alignment horizontal="left" vertical="center" wrapText="1"/>
    </xf>
    <xf numFmtId="9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65" fontId="39" fillId="0" borderId="1" xfId="0" applyNumberFormat="1" applyFont="1" applyBorder="1" applyAlignment="1">
      <alignment horizontal="center" vertical="center"/>
    </xf>
    <xf numFmtId="165" fontId="41" fillId="0" borderId="1" xfId="0" applyNumberFormat="1" applyFont="1" applyBorder="1" applyAlignment="1">
      <alignment horizontal="center" vertical="center" wrapText="1"/>
    </xf>
    <xf numFmtId="166" fontId="41" fillId="0" borderId="1" xfId="38" applyNumberFormat="1" applyFont="1" applyBorder="1" applyAlignment="1">
      <alignment horizontal="center" vertical="center"/>
    </xf>
    <xf numFmtId="165" fontId="39" fillId="0" borderId="1" xfId="0" applyNumberFormat="1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/>
    </xf>
    <xf numFmtId="167" fontId="41" fillId="0" borderId="1" xfId="0" applyNumberFormat="1" applyFont="1" applyBorder="1" applyAlignment="1">
      <alignment horizontal="center" vertical="center"/>
    </xf>
    <xf numFmtId="0" fontId="41" fillId="0" borderId="1" xfId="0" applyFont="1" applyBorder="1"/>
    <xf numFmtId="0" fontId="41" fillId="0" borderId="1" xfId="0" applyFont="1" applyBorder="1" applyAlignment="1">
      <alignment vertical="center" wrapText="1"/>
    </xf>
    <xf numFmtId="0" fontId="43" fillId="0" borderId="1" xfId="0" applyFont="1" applyBorder="1"/>
    <xf numFmtId="0" fontId="41" fillId="0" borderId="0" xfId="0" applyFont="1"/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 wrapText="1"/>
    </xf>
    <xf numFmtId="3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3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28" fillId="4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39" fillId="0" borderId="2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41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/>
    </xf>
    <xf numFmtId="3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34" fillId="2" borderId="9" xfId="7" applyNumberFormat="1" applyFont="1" applyFill="1" applyBorder="1" applyAlignment="1" applyProtection="1">
      <alignment horizontal="center" vertical="center" wrapText="1"/>
      <protection locked="0"/>
    </xf>
    <xf numFmtId="3" fontId="34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37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Alignment="1" applyProtection="1">
      <alignment horizontal="center" vertical="top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top"/>
    </xf>
    <xf numFmtId="1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3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4" fillId="0" borderId="0" xfId="0" applyFont="1" applyAlignment="1">
      <alignment horizontal="left" vertical="top" wrapText="1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center" wrapText="1"/>
    </xf>
    <xf numFmtId="0" fontId="41" fillId="3" borderId="1" xfId="0" applyFont="1" applyFill="1" applyBorder="1" applyAlignment="1">
      <alignment horizontal="left" vertical="center" wrapText="1"/>
    </xf>
    <xf numFmtId="169" fontId="41" fillId="0" borderId="1" xfId="39" applyNumberFormat="1" applyFont="1" applyBorder="1" applyAlignment="1">
      <alignment horizontal="left" vertical="center" wrapText="1"/>
    </xf>
    <xf numFmtId="166" fontId="39" fillId="0" borderId="8" xfId="38" applyNumberFormat="1" applyFont="1" applyBorder="1" applyAlignment="1">
      <alignment horizontal="center" vertical="center"/>
    </xf>
    <xf numFmtId="166" fontId="39" fillId="0" borderId="9" xfId="38" applyNumberFormat="1" applyFont="1" applyBorder="1" applyAlignment="1">
      <alignment horizontal="center" vertical="center"/>
    </xf>
    <xf numFmtId="166" fontId="39" fillId="0" borderId="10" xfId="38" applyNumberFormat="1" applyFont="1" applyBorder="1" applyAlignment="1">
      <alignment horizontal="center" vertical="center"/>
    </xf>
    <xf numFmtId="166" fontId="39" fillId="0" borderId="13" xfId="38" applyNumberFormat="1" applyFont="1" applyBorder="1" applyAlignment="1">
      <alignment horizontal="center" vertical="center"/>
    </xf>
    <xf numFmtId="166" fontId="39" fillId="0" borderId="0" xfId="38" applyNumberFormat="1" applyFont="1" applyBorder="1" applyAlignment="1">
      <alignment horizontal="center" vertical="center"/>
    </xf>
    <xf numFmtId="166" fontId="39" fillId="0" borderId="14" xfId="38" applyNumberFormat="1" applyFont="1" applyBorder="1" applyAlignment="1">
      <alignment horizontal="center" vertical="center"/>
    </xf>
    <xf numFmtId="166" fontId="39" fillId="0" borderId="11" xfId="38" applyNumberFormat="1" applyFont="1" applyBorder="1" applyAlignment="1">
      <alignment horizontal="center" vertical="center"/>
    </xf>
    <xf numFmtId="166" fontId="39" fillId="0" borderId="7" xfId="38" applyNumberFormat="1" applyFont="1" applyBorder="1" applyAlignment="1">
      <alignment horizontal="center" vertical="center"/>
    </xf>
    <xf numFmtId="166" fontId="39" fillId="0" borderId="12" xfId="38" applyNumberFormat="1" applyFont="1" applyBorder="1" applyAlignment="1">
      <alignment horizontal="center" vertical="center"/>
    </xf>
    <xf numFmtId="166" fontId="42" fillId="3" borderId="8" xfId="38" applyNumberFormat="1" applyFont="1" applyFill="1" applyBorder="1" applyAlignment="1">
      <alignment horizontal="center" vertical="center"/>
    </xf>
    <xf numFmtId="166" fontId="42" fillId="3" borderId="9" xfId="38" applyNumberFormat="1" applyFont="1" applyFill="1" applyBorder="1" applyAlignment="1">
      <alignment horizontal="center" vertical="center"/>
    </xf>
    <xf numFmtId="166" fontId="42" fillId="3" borderId="10" xfId="38" applyNumberFormat="1" applyFont="1" applyFill="1" applyBorder="1" applyAlignment="1">
      <alignment horizontal="center" vertical="center"/>
    </xf>
    <xf numFmtId="166" fontId="42" fillId="3" borderId="13" xfId="38" applyNumberFormat="1" applyFont="1" applyFill="1" applyBorder="1" applyAlignment="1">
      <alignment horizontal="center" vertical="center"/>
    </xf>
    <xf numFmtId="166" fontId="42" fillId="3" borderId="0" xfId="38" applyNumberFormat="1" applyFont="1" applyFill="1" applyBorder="1" applyAlignment="1">
      <alignment horizontal="center" vertical="center"/>
    </xf>
    <xf numFmtId="166" fontId="42" fillId="3" borderId="14" xfId="38" applyNumberFormat="1" applyFont="1" applyFill="1" applyBorder="1" applyAlignment="1">
      <alignment horizontal="center" vertical="center"/>
    </xf>
    <xf numFmtId="166" fontId="42" fillId="3" borderId="11" xfId="38" applyNumberFormat="1" applyFont="1" applyFill="1" applyBorder="1" applyAlignment="1">
      <alignment horizontal="center" vertical="center"/>
    </xf>
    <xf numFmtId="166" fontId="42" fillId="3" borderId="7" xfId="38" applyNumberFormat="1" applyFont="1" applyFill="1" applyBorder="1" applyAlignment="1">
      <alignment horizontal="center" vertical="center"/>
    </xf>
    <xf numFmtId="166" fontId="42" fillId="3" borderId="12" xfId="38" applyNumberFormat="1" applyFont="1" applyFill="1" applyBorder="1" applyAlignment="1">
      <alignment horizontal="center" vertical="center"/>
    </xf>
  </cellXfs>
  <cellStyles count="40">
    <cellStyle name="Normal" xfId="8"/>
    <cellStyle name="Данные (только для чтения)" xfId="12"/>
    <cellStyle name="Денежный" xfId="38" builtinId="4"/>
    <cellStyle name="Обычный" xfId="0" builtinId="0"/>
    <cellStyle name="Обычный 10" xfId="7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 2" xfId="22"/>
    <cellStyle name="Обычный 20" xfId="23"/>
    <cellStyle name="Обычный 21" xfId="24"/>
    <cellStyle name="Обычный 22" xfId="25"/>
    <cellStyle name="Обычный 23" xfId="26"/>
    <cellStyle name="Обычный 24" xfId="27"/>
    <cellStyle name="Обычный 25" xfId="28"/>
    <cellStyle name="Обычный 26" xfId="29"/>
    <cellStyle name="Обычный 27" xfId="30"/>
    <cellStyle name="Обычный 28" xfId="31"/>
    <cellStyle name="Обычный 29" xfId="32"/>
    <cellStyle name="Обычный 3" xfId="3"/>
    <cellStyle name="Обычный 3 2" xfId="9"/>
    <cellStyle name="Обычный 30" xfId="33"/>
    <cellStyle name="Обычный 4" xfId="5"/>
    <cellStyle name="Обычный 4 2" xfId="10"/>
    <cellStyle name="Обычный 5" xfId="11"/>
    <cellStyle name="Обычный 6" xfId="34"/>
    <cellStyle name="Обычный 7" xfId="35"/>
    <cellStyle name="Обычный 8" xfId="36"/>
    <cellStyle name="Обычный 9" xfId="37"/>
    <cellStyle name="Процентный" xfId="2" builtinId="5"/>
    <cellStyle name="Процентный 2" xfId="4"/>
    <cellStyle name="Финансовый" xfId="39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"/>
  <sheetViews>
    <sheetView view="pageBreakPreview" topLeftCell="C1" zoomScale="90" zoomScaleNormal="100" zoomScaleSheetLayoutView="90" workbookViewId="0">
      <pane xSplit="3" ySplit="7" topLeftCell="Q8" activePane="bottomRight" state="frozen"/>
      <selection activeCell="C1" sqref="C1"/>
      <selection pane="topRight" activeCell="F1" sqref="F1"/>
      <selection pane="bottomLeft" activeCell="C8" sqref="C8"/>
      <selection pane="bottomRight" activeCell="T11" sqref="T11"/>
    </sheetView>
  </sheetViews>
  <sheetFormatPr defaultRowHeight="15"/>
  <cols>
    <col min="1" max="1" width="5.77734375" style="3" hidden="1" customWidth="1"/>
    <col min="2" max="2" width="129.77734375" style="3" hidden="1" customWidth="1"/>
    <col min="3" max="3" width="83.5546875" style="65" customWidth="1"/>
    <col min="4" max="4" width="11" style="3" customWidth="1"/>
    <col min="5" max="7" width="10.5546875" style="3" customWidth="1"/>
    <col min="8" max="9" width="10.21875" style="3" customWidth="1"/>
    <col min="10" max="10" width="11.21875" style="3" customWidth="1"/>
    <col min="11" max="11" width="11.5546875" style="3" customWidth="1"/>
    <col min="12" max="12" width="10" style="3" customWidth="1"/>
    <col min="13" max="13" width="8.77734375" style="3" customWidth="1"/>
    <col min="14" max="14" width="9.77734375" style="3" customWidth="1"/>
    <col min="15" max="15" width="7.77734375" style="3" customWidth="1"/>
    <col min="16" max="17" width="10.5546875" style="3" customWidth="1"/>
    <col min="18" max="18" width="9.77734375" style="3" customWidth="1"/>
    <col min="19" max="19" width="9.44140625" style="3" customWidth="1"/>
    <col min="20" max="20" width="11.21875" style="3" customWidth="1"/>
    <col min="21" max="21" width="8.77734375" style="3" customWidth="1"/>
    <col min="22" max="22" width="8" style="3" customWidth="1"/>
    <col min="23" max="23" width="9.21875" style="3"/>
    <col min="24" max="24" width="9.5546875" style="3" bestFit="1" customWidth="1"/>
    <col min="25" max="25" width="9.21875" style="3"/>
    <col min="26" max="26" width="10.5546875" style="3" customWidth="1"/>
    <col min="27" max="256" width="9.21875" style="3"/>
    <col min="257" max="257" width="0" style="3" hidden="1" customWidth="1"/>
    <col min="258" max="258" width="54.21875" style="3" customWidth="1"/>
    <col min="259" max="259" width="13" style="3" customWidth="1"/>
    <col min="260" max="260" width="12" style="3" customWidth="1"/>
    <col min="261" max="261" width="13.77734375" style="3" customWidth="1"/>
    <col min="262" max="262" width="13.21875" style="3" customWidth="1"/>
    <col min="263" max="263" width="12" style="3" customWidth="1"/>
    <col min="264" max="264" width="14.21875" style="3" customWidth="1"/>
    <col min="265" max="265" width="13.21875" style="3" customWidth="1"/>
    <col min="266" max="266" width="12" style="3" customWidth="1"/>
    <col min="267" max="267" width="14.21875" style="3" customWidth="1"/>
    <col min="268" max="512" width="9.21875" style="3"/>
    <col min="513" max="513" width="0" style="3" hidden="1" customWidth="1"/>
    <col min="514" max="514" width="54.21875" style="3" customWidth="1"/>
    <col min="515" max="515" width="13" style="3" customWidth="1"/>
    <col min="516" max="516" width="12" style="3" customWidth="1"/>
    <col min="517" max="517" width="13.77734375" style="3" customWidth="1"/>
    <col min="518" max="518" width="13.21875" style="3" customWidth="1"/>
    <col min="519" max="519" width="12" style="3" customWidth="1"/>
    <col min="520" max="520" width="14.21875" style="3" customWidth="1"/>
    <col min="521" max="521" width="13.21875" style="3" customWidth="1"/>
    <col min="522" max="522" width="12" style="3" customWidth="1"/>
    <col min="523" max="523" width="14.21875" style="3" customWidth="1"/>
    <col min="524" max="768" width="9.21875" style="3"/>
    <col min="769" max="769" width="0" style="3" hidden="1" customWidth="1"/>
    <col min="770" max="770" width="54.21875" style="3" customWidth="1"/>
    <col min="771" max="771" width="13" style="3" customWidth="1"/>
    <col min="772" max="772" width="12" style="3" customWidth="1"/>
    <col min="773" max="773" width="13.77734375" style="3" customWidth="1"/>
    <col min="774" max="774" width="13.21875" style="3" customWidth="1"/>
    <col min="775" max="775" width="12" style="3" customWidth="1"/>
    <col min="776" max="776" width="14.21875" style="3" customWidth="1"/>
    <col min="777" max="777" width="13.21875" style="3" customWidth="1"/>
    <col min="778" max="778" width="12" style="3" customWidth="1"/>
    <col min="779" max="779" width="14.21875" style="3" customWidth="1"/>
    <col min="780" max="1024" width="9.21875" style="3"/>
    <col min="1025" max="1025" width="0" style="3" hidden="1" customWidth="1"/>
    <col min="1026" max="1026" width="54.21875" style="3" customWidth="1"/>
    <col min="1027" max="1027" width="13" style="3" customWidth="1"/>
    <col min="1028" max="1028" width="12" style="3" customWidth="1"/>
    <col min="1029" max="1029" width="13.77734375" style="3" customWidth="1"/>
    <col min="1030" max="1030" width="13.21875" style="3" customWidth="1"/>
    <col min="1031" max="1031" width="12" style="3" customWidth="1"/>
    <col min="1032" max="1032" width="14.21875" style="3" customWidth="1"/>
    <col min="1033" max="1033" width="13.21875" style="3" customWidth="1"/>
    <col min="1034" max="1034" width="12" style="3" customWidth="1"/>
    <col min="1035" max="1035" width="14.21875" style="3" customWidth="1"/>
    <col min="1036" max="1280" width="9.21875" style="3"/>
    <col min="1281" max="1281" width="0" style="3" hidden="1" customWidth="1"/>
    <col min="1282" max="1282" width="54.21875" style="3" customWidth="1"/>
    <col min="1283" max="1283" width="13" style="3" customWidth="1"/>
    <col min="1284" max="1284" width="12" style="3" customWidth="1"/>
    <col min="1285" max="1285" width="13.77734375" style="3" customWidth="1"/>
    <col min="1286" max="1286" width="13.21875" style="3" customWidth="1"/>
    <col min="1287" max="1287" width="12" style="3" customWidth="1"/>
    <col min="1288" max="1288" width="14.21875" style="3" customWidth="1"/>
    <col min="1289" max="1289" width="13.21875" style="3" customWidth="1"/>
    <col min="1290" max="1290" width="12" style="3" customWidth="1"/>
    <col min="1291" max="1291" width="14.21875" style="3" customWidth="1"/>
    <col min="1292" max="1536" width="9.21875" style="3"/>
    <col min="1537" max="1537" width="0" style="3" hidden="1" customWidth="1"/>
    <col min="1538" max="1538" width="54.21875" style="3" customWidth="1"/>
    <col min="1539" max="1539" width="13" style="3" customWidth="1"/>
    <col min="1540" max="1540" width="12" style="3" customWidth="1"/>
    <col min="1541" max="1541" width="13.77734375" style="3" customWidth="1"/>
    <col min="1542" max="1542" width="13.21875" style="3" customWidth="1"/>
    <col min="1543" max="1543" width="12" style="3" customWidth="1"/>
    <col min="1544" max="1544" width="14.21875" style="3" customWidth="1"/>
    <col min="1545" max="1545" width="13.21875" style="3" customWidth="1"/>
    <col min="1546" max="1546" width="12" style="3" customWidth="1"/>
    <col min="1547" max="1547" width="14.21875" style="3" customWidth="1"/>
    <col min="1548" max="1792" width="9.21875" style="3"/>
    <col min="1793" max="1793" width="0" style="3" hidden="1" customWidth="1"/>
    <col min="1794" max="1794" width="54.21875" style="3" customWidth="1"/>
    <col min="1795" max="1795" width="13" style="3" customWidth="1"/>
    <col min="1796" max="1796" width="12" style="3" customWidth="1"/>
    <col min="1797" max="1797" width="13.77734375" style="3" customWidth="1"/>
    <col min="1798" max="1798" width="13.21875" style="3" customWidth="1"/>
    <col min="1799" max="1799" width="12" style="3" customWidth="1"/>
    <col min="1800" max="1800" width="14.21875" style="3" customWidth="1"/>
    <col min="1801" max="1801" width="13.21875" style="3" customWidth="1"/>
    <col min="1802" max="1802" width="12" style="3" customWidth="1"/>
    <col min="1803" max="1803" width="14.21875" style="3" customWidth="1"/>
    <col min="1804" max="2048" width="9.21875" style="3"/>
    <col min="2049" max="2049" width="0" style="3" hidden="1" customWidth="1"/>
    <col min="2050" max="2050" width="54.21875" style="3" customWidth="1"/>
    <col min="2051" max="2051" width="13" style="3" customWidth="1"/>
    <col min="2052" max="2052" width="12" style="3" customWidth="1"/>
    <col min="2053" max="2053" width="13.77734375" style="3" customWidth="1"/>
    <col min="2054" max="2054" width="13.21875" style="3" customWidth="1"/>
    <col min="2055" max="2055" width="12" style="3" customWidth="1"/>
    <col min="2056" max="2056" width="14.21875" style="3" customWidth="1"/>
    <col min="2057" max="2057" width="13.21875" style="3" customWidth="1"/>
    <col min="2058" max="2058" width="12" style="3" customWidth="1"/>
    <col min="2059" max="2059" width="14.21875" style="3" customWidth="1"/>
    <col min="2060" max="2304" width="9.21875" style="3"/>
    <col min="2305" max="2305" width="0" style="3" hidden="1" customWidth="1"/>
    <col min="2306" max="2306" width="54.21875" style="3" customWidth="1"/>
    <col min="2307" max="2307" width="13" style="3" customWidth="1"/>
    <col min="2308" max="2308" width="12" style="3" customWidth="1"/>
    <col min="2309" max="2309" width="13.77734375" style="3" customWidth="1"/>
    <col min="2310" max="2310" width="13.21875" style="3" customWidth="1"/>
    <col min="2311" max="2311" width="12" style="3" customWidth="1"/>
    <col min="2312" max="2312" width="14.21875" style="3" customWidth="1"/>
    <col min="2313" max="2313" width="13.21875" style="3" customWidth="1"/>
    <col min="2314" max="2314" width="12" style="3" customWidth="1"/>
    <col min="2315" max="2315" width="14.21875" style="3" customWidth="1"/>
    <col min="2316" max="2560" width="9.21875" style="3"/>
    <col min="2561" max="2561" width="0" style="3" hidden="1" customWidth="1"/>
    <col min="2562" max="2562" width="54.21875" style="3" customWidth="1"/>
    <col min="2563" max="2563" width="13" style="3" customWidth="1"/>
    <col min="2564" max="2564" width="12" style="3" customWidth="1"/>
    <col min="2565" max="2565" width="13.77734375" style="3" customWidth="1"/>
    <col min="2566" max="2566" width="13.21875" style="3" customWidth="1"/>
    <col min="2567" max="2567" width="12" style="3" customWidth="1"/>
    <col min="2568" max="2568" width="14.21875" style="3" customWidth="1"/>
    <col min="2569" max="2569" width="13.21875" style="3" customWidth="1"/>
    <col min="2570" max="2570" width="12" style="3" customWidth="1"/>
    <col min="2571" max="2571" width="14.21875" style="3" customWidth="1"/>
    <col min="2572" max="2816" width="9.21875" style="3"/>
    <col min="2817" max="2817" width="0" style="3" hidden="1" customWidth="1"/>
    <col min="2818" max="2818" width="54.21875" style="3" customWidth="1"/>
    <col min="2819" max="2819" width="13" style="3" customWidth="1"/>
    <col min="2820" max="2820" width="12" style="3" customWidth="1"/>
    <col min="2821" max="2821" width="13.77734375" style="3" customWidth="1"/>
    <col min="2822" max="2822" width="13.21875" style="3" customWidth="1"/>
    <col min="2823" max="2823" width="12" style="3" customWidth="1"/>
    <col min="2824" max="2824" width="14.21875" style="3" customWidth="1"/>
    <col min="2825" max="2825" width="13.21875" style="3" customWidth="1"/>
    <col min="2826" max="2826" width="12" style="3" customWidth="1"/>
    <col min="2827" max="2827" width="14.21875" style="3" customWidth="1"/>
    <col min="2828" max="3072" width="9.21875" style="3"/>
    <col min="3073" max="3073" width="0" style="3" hidden="1" customWidth="1"/>
    <col min="3074" max="3074" width="54.21875" style="3" customWidth="1"/>
    <col min="3075" max="3075" width="13" style="3" customWidth="1"/>
    <col min="3076" max="3076" width="12" style="3" customWidth="1"/>
    <col min="3077" max="3077" width="13.77734375" style="3" customWidth="1"/>
    <col min="3078" max="3078" width="13.21875" style="3" customWidth="1"/>
    <col min="3079" max="3079" width="12" style="3" customWidth="1"/>
    <col min="3080" max="3080" width="14.21875" style="3" customWidth="1"/>
    <col min="3081" max="3081" width="13.21875" style="3" customWidth="1"/>
    <col min="3082" max="3082" width="12" style="3" customWidth="1"/>
    <col min="3083" max="3083" width="14.21875" style="3" customWidth="1"/>
    <col min="3084" max="3328" width="9.21875" style="3"/>
    <col min="3329" max="3329" width="0" style="3" hidden="1" customWidth="1"/>
    <col min="3330" max="3330" width="54.21875" style="3" customWidth="1"/>
    <col min="3331" max="3331" width="13" style="3" customWidth="1"/>
    <col min="3332" max="3332" width="12" style="3" customWidth="1"/>
    <col min="3333" max="3333" width="13.77734375" style="3" customWidth="1"/>
    <col min="3334" max="3334" width="13.21875" style="3" customWidth="1"/>
    <col min="3335" max="3335" width="12" style="3" customWidth="1"/>
    <col min="3336" max="3336" width="14.21875" style="3" customWidth="1"/>
    <col min="3337" max="3337" width="13.21875" style="3" customWidth="1"/>
    <col min="3338" max="3338" width="12" style="3" customWidth="1"/>
    <col min="3339" max="3339" width="14.21875" style="3" customWidth="1"/>
    <col min="3340" max="3584" width="9.21875" style="3"/>
    <col min="3585" max="3585" width="0" style="3" hidden="1" customWidth="1"/>
    <col min="3586" max="3586" width="54.21875" style="3" customWidth="1"/>
    <col min="3587" max="3587" width="13" style="3" customWidth="1"/>
    <col min="3588" max="3588" width="12" style="3" customWidth="1"/>
    <col min="3589" max="3589" width="13.77734375" style="3" customWidth="1"/>
    <col min="3590" max="3590" width="13.21875" style="3" customWidth="1"/>
    <col min="3591" max="3591" width="12" style="3" customWidth="1"/>
    <col min="3592" max="3592" width="14.21875" style="3" customWidth="1"/>
    <col min="3593" max="3593" width="13.21875" style="3" customWidth="1"/>
    <col min="3594" max="3594" width="12" style="3" customWidth="1"/>
    <col min="3595" max="3595" width="14.21875" style="3" customWidth="1"/>
    <col min="3596" max="3840" width="9.21875" style="3"/>
    <col min="3841" max="3841" width="0" style="3" hidden="1" customWidth="1"/>
    <col min="3842" max="3842" width="54.21875" style="3" customWidth="1"/>
    <col min="3843" max="3843" width="13" style="3" customWidth="1"/>
    <col min="3844" max="3844" width="12" style="3" customWidth="1"/>
    <col min="3845" max="3845" width="13.77734375" style="3" customWidth="1"/>
    <col min="3846" max="3846" width="13.21875" style="3" customWidth="1"/>
    <col min="3847" max="3847" width="12" style="3" customWidth="1"/>
    <col min="3848" max="3848" width="14.21875" style="3" customWidth="1"/>
    <col min="3849" max="3849" width="13.21875" style="3" customWidth="1"/>
    <col min="3850" max="3850" width="12" style="3" customWidth="1"/>
    <col min="3851" max="3851" width="14.21875" style="3" customWidth="1"/>
    <col min="3852" max="4096" width="9.21875" style="3"/>
    <col min="4097" max="4097" width="0" style="3" hidden="1" customWidth="1"/>
    <col min="4098" max="4098" width="54.21875" style="3" customWidth="1"/>
    <col min="4099" max="4099" width="13" style="3" customWidth="1"/>
    <col min="4100" max="4100" width="12" style="3" customWidth="1"/>
    <col min="4101" max="4101" width="13.77734375" style="3" customWidth="1"/>
    <col min="4102" max="4102" width="13.21875" style="3" customWidth="1"/>
    <col min="4103" max="4103" width="12" style="3" customWidth="1"/>
    <col min="4104" max="4104" width="14.21875" style="3" customWidth="1"/>
    <col min="4105" max="4105" width="13.21875" style="3" customWidth="1"/>
    <col min="4106" max="4106" width="12" style="3" customWidth="1"/>
    <col min="4107" max="4107" width="14.21875" style="3" customWidth="1"/>
    <col min="4108" max="4352" width="9.21875" style="3"/>
    <col min="4353" max="4353" width="0" style="3" hidden="1" customWidth="1"/>
    <col min="4354" max="4354" width="54.21875" style="3" customWidth="1"/>
    <col min="4355" max="4355" width="13" style="3" customWidth="1"/>
    <col min="4356" max="4356" width="12" style="3" customWidth="1"/>
    <col min="4357" max="4357" width="13.77734375" style="3" customWidth="1"/>
    <col min="4358" max="4358" width="13.21875" style="3" customWidth="1"/>
    <col min="4359" max="4359" width="12" style="3" customWidth="1"/>
    <col min="4360" max="4360" width="14.21875" style="3" customWidth="1"/>
    <col min="4361" max="4361" width="13.21875" style="3" customWidth="1"/>
    <col min="4362" max="4362" width="12" style="3" customWidth="1"/>
    <col min="4363" max="4363" width="14.21875" style="3" customWidth="1"/>
    <col min="4364" max="4608" width="9.21875" style="3"/>
    <col min="4609" max="4609" width="0" style="3" hidden="1" customWidth="1"/>
    <col min="4610" max="4610" width="54.21875" style="3" customWidth="1"/>
    <col min="4611" max="4611" width="13" style="3" customWidth="1"/>
    <col min="4612" max="4612" width="12" style="3" customWidth="1"/>
    <col min="4613" max="4613" width="13.77734375" style="3" customWidth="1"/>
    <col min="4614" max="4614" width="13.21875" style="3" customWidth="1"/>
    <col min="4615" max="4615" width="12" style="3" customWidth="1"/>
    <col min="4616" max="4616" width="14.21875" style="3" customWidth="1"/>
    <col min="4617" max="4617" width="13.21875" style="3" customWidth="1"/>
    <col min="4618" max="4618" width="12" style="3" customWidth="1"/>
    <col min="4619" max="4619" width="14.21875" style="3" customWidth="1"/>
    <col min="4620" max="4864" width="9.21875" style="3"/>
    <col min="4865" max="4865" width="0" style="3" hidden="1" customWidth="1"/>
    <col min="4866" max="4866" width="54.21875" style="3" customWidth="1"/>
    <col min="4867" max="4867" width="13" style="3" customWidth="1"/>
    <col min="4868" max="4868" width="12" style="3" customWidth="1"/>
    <col min="4869" max="4869" width="13.77734375" style="3" customWidth="1"/>
    <col min="4870" max="4870" width="13.21875" style="3" customWidth="1"/>
    <col min="4871" max="4871" width="12" style="3" customWidth="1"/>
    <col min="4872" max="4872" width="14.21875" style="3" customWidth="1"/>
    <col min="4873" max="4873" width="13.21875" style="3" customWidth="1"/>
    <col min="4874" max="4874" width="12" style="3" customWidth="1"/>
    <col min="4875" max="4875" width="14.21875" style="3" customWidth="1"/>
    <col min="4876" max="5120" width="9.21875" style="3"/>
    <col min="5121" max="5121" width="0" style="3" hidden="1" customWidth="1"/>
    <col min="5122" max="5122" width="54.21875" style="3" customWidth="1"/>
    <col min="5123" max="5123" width="13" style="3" customWidth="1"/>
    <col min="5124" max="5124" width="12" style="3" customWidth="1"/>
    <col min="5125" max="5125" width="13.77734375" style="3" customWidth="1"/>
    <col min="5126" max="5126" width="13.21875" style="3" customWidth="1"/>
    <col min="5127" max="5127" width="12" style="3" customWidth="1"/>
    <col min="5128" max="5128" width="14.21875" style="3" customWidth="1"/>
    <col min="5129" max="5129" width="13.21875" style="3" customWidth="1"/>
    <col min="5130" max="5130" width="12" style="3" customWidth="1"/>
    <col min="5131" max="5131" width="14.21875" style="3" customWidth="1"/>
    <col min="5132" max="5376" width="9.21875" style="3"/>
    <col min="5377" max="5377" width="0" style="3" hidden="1" customWidth="1"/>
    <col min="5378" max="5378" width="54.21875" style="3" customWidth="1"/>
    <col min="5379" max="5379" width="13" style="3" customWidth="1"/>
    <col min="5380" max="5380" width="12" style="3" customWidth="1"/>
    <col min="5381" max="5381" width="13.77734375" style="3" customWidth="1"/>
    <col min="5382" max="5382" width="13.21875" style="3" customWidth="1"/>
    <col min="5383" max="5383" width="12" style="3" customWidth="1"/>
    <col min="5384" max="5384" width="14.21875" style="3" customWidth="1"/>
    <col min="5385" max="5385" width="13.21875" style="3" customWidth="1"/>
    <col min="5386" max="5386" width="12" style="3" customWidth="1"/>
    <col min="5387" max="5387" width="14.21875" style="3" customWidth="1"/>
    <col min="5388" max="5632" width="9.21875" style="3"/>
    <col min="5633" max="5633" width="0" style="3" hidden="1" customWidth="1"/>
    <col min="5634" max="5634" width="54.21875" style="3" customWidth="1"/>
    <col min="5635" max="5635" width="13" style="3" customWidth="1"/>
    <col min="5636" max="5636" width="12" style="3" customWidth="1"/>
    <col min="5637" max="5637" width="13.77734375" style="3" customWidth="1"/>
    <col min="5638" max="5638" width="13.21875" style="3" customWidth="1"/>
    <col min="5639" max="5639" width="12" style="3" customWidth="1"/>
    <col min="5640" max="5640" width="14.21875" style="3" customWidth="1"/>
    <col min="5641" max="5641" width="13.21875" style="3" customWidth="1"/>
    <col min="5642" max="5642" width="12" style="3" customWidth="1"/>
    <col min="5643" max="5643" width="14.21875" style="3" customWidth="1"/>
    <col min="5644" max="5888" width="9.21875" style="3"/>
    <col min="5889" max="5889" width="0" style="3" hidden="1" customWidth="1"/>
    <col min="5890" max="5890" width="54.21875" style="3" customWidth="1"/>
    <col min="5891" max="5891" width="13" style="3" customWidth="1"/>
    <col min="5892" max="5892" width="12" style="3" customWidth="1"/>
    <col min="5893" max="5893" width="13.77734375" style="3" customWidth="1"/>
    <col min="5894" max="5894" width="13.21875" style="3" customWidth="1"/>
    <col min="5895" max="5895" width="12" style="3" customWidth="1"/>
    <col min="5896" max="5896" width="14.21875" style="3" customWidth="1"/>
    <col min="5897" max="5897" width="13.21875" style="3" customWidth="1"/>
    <col min="5898" max="5898" width="12" style="3" customWidth="1"/>
    <col min="5899" max="5899" width="14.21875" style="3" customWidth="1"/>
    <col min="5900" max="6144" width="9.21875" style="3"/>
    <col min="6145" max="6145" width="0" style="3" hidden="1" customWidth="1"/>
    <col min="6146" max="6146" width="54.21875" style="3" customWidth="1"/>
    <col min="6147" max="6147" width="13" style="3" customWidth="1"/>
    <col min="6148" max="6148" width="12" style="3" customWidth="1"/>
    <col min="6149" max="6149" width="13.77734375" style="3" customWidth="1"/>
    <col min="6150" max="6150" width="13.21875" style="3" customWidth="1"/>
    <col min="6151" max="6151" width="12" style="3" customWidth="1"/>
    <col min="6152" max="6152" width="14.21875" style="3" customWidth="1"/>
    <col min="6153" max="6153" width="13.21875" style="3" customWidth="1"/>
    <col min="6154" max="6154" width="12" style="3" customWidth="1"/>
    <col min="6155" max="6155" width="14.21875" style="3" customWidth="1"/>
    <col min="6156" max="6400" width="9.21875" style="3"/>
    <col min="6401" max="6401" width="0" style="3" hidden="1" customWidth="1"/>
    <col min="6402" max="6402" width="54.21875" style="3" customWidth="1"/>
    <col min="6403" max="6403" width="13" style="3" customWidth="1"/>
    <col min="6404" max="6404" width="12" style="3" customWidth="1"/>
    <col min="6405" max="6405" width="13.77734375" style="3" customWidth="1"/>
    <col min="6406" max="6406" width="13.21875" style="3" customWidth="1"/>
    <col min="6407" max="6407" width="12" style="3" customWidth="1"/>
    <col min="6408" max="6408" width="14.21875" style="3" customWidth="1"/>
    <col min="6409" max="6409" width="13.21875" style="3" customWidth="1"/>
    <col min="6410" max="6410" width="12" style="3" customWidth="1"/>
    <col min="6411" max="6411" width="14.21875" style="3" customWidth="1"/>
    <col min="6412" max="6656" width="9.21875" style="3"/>
    <col min="6657" max="6657" width="0" style="3" hidden="1" customWidth="1"/>
    <col min="6658" max="6658" width="54.21875" style="3" customWidth="1"/>
    <col min="6659" max="6659" width="13" style="3" customWidth="1"/>
    <col min="6660" max="6660" width="12" style="3" customWidth="1"/>
    <col min="6661" max="6661" width="13.77734375" style="3" customWidth="1"/>
    <col min="6662" max="6662" width="13.21875" style="3" customWidth="1"/>
    <col min="6663" max="6663" width="12" style="3" customWidth="1"/>
    <col min="6664" max="6664" width="14.21875" style="3" customWidth="1"/>
    <col min="6665" max="6665" width="13.21875" style="3" customWidth="1"/>
    <col min="6666" max="6666" width="12" style="3" customWidth="1"/>
    <col min="6667" max="6667" width="14.21875" style="3" customWidth="1"/>
    <col min="6668" max="6912" width="9.21875" style="3"/>
    <col min="6913" max="6913" width="0" style="3" hidden="1" customWidth="1"/>
    <col min="6914" max="6914" width="54.21875" style="3" customWidth="1"/>
    <col min="6915" max="6915" width="13" style="3" customWidth="1"/>
    <col min="6916" max="6916" width="12" style="3" customWidth="1"/>
    <col min="6917" max="6917" width="13.77734375" style="3" customWidth="1"/>
    <col min="6918" max="6918" width="13.21875" style="3" customWidth="1"/>
    <col min="6919" max="6919" width="12" style="3" customWidth="1"/>
    <col min="6920" max="6920" width="14.21875" style="3" customWidth="1"/>
    <col min="6921" max="6921" width="13.21875" style="3" customWidth="1"/>
    <col min="6922" max="6922" width="12" style="3" customWidth="1"/>
    <col min="6923" max="6923" width="14.21875" style="3" customWidth="1"/>
    <col min="6924" max="7168" width="9.21875" style="3"/>
    <col min="7169" max="7169" width="0" style="3" hidden="1" customWidth="1"/>
    <col min="7170" max="7170" width="54.21875" style="3" customWidth="1"/>
    <col min="7171" max="7171" width="13" style="3" customWidth="1"/>
    <col min="7172" max="7172" width="12" style="3" customWidth="1"/>
    <col min="7173" max="7173" width="13.77734375" style="3" customWidth="1"/>
    <col min="7174" max="7174" width="13.21875" style="3" customWidth="1"/>
    <col min="7175" max="7175" width="12" style="3" customWidth="1"/>
    <col min="7176" max="7176" width="14.21875" style="3" customWidth="1"/>
    <col min="7177" max="7177" width="13.21875" style="3" customWidth="1"/>
    <col min="7178" max="7178" width="12" style="3" customWidth="1"/>
    <col min="7179" max="7179" width="14.21875" style="3" customWidth="1"/>
    <col min="7180" max="7424" width="9.21875" style="3"/>
    <col min="7425" max="7425" width="0" style="3" hidden="1" customWidth="1"/>
    <col min="7426" max="7426" width="54.21875" style="3" customWidth="1"/>
    <col min="7427" max="7427" width="13" style="3" customWidth="1"/>
    <col min="7428" max="7428" width="12" style="3" customWidth="1"/>
    <col min="7429" max="7429" width="13.77734375" style="3" customWidth="1"/>
    <col min="7430" max="7430" width="13.21875" style="3" customWidth="1"/>
    <col min="7431" max="7431" width="12" style="3" customWidth="1"/>
    <col min="7432" max="7432" width="14.21875" style="3" customWidth="1"/>
    <col min="7433" max="7433" width="13.21875" style="3" customWidth="1"/>
    <col min="7434" max="7434" width="12" style="3" customWidth="1"/>
    <col min="7435" max="7435" width="14.21875" style="3" customWidth="1"/>
    <col min="7436" max="7680" width="9.21875" style="3"/>
    <col min="7681" max="7681" width="0" style="3" hidden="1" customWidth="1"/>
    <col min="7682" max="7682" width="54.21875" style="3" customWidth="1"/>
    <col min="7683" max="7683" width="13" style="3" customWidth="1"/>
    <col min="7684" max="7684" width="12" style="3" customWidth="1"/>
    <col min="7685" max="7685" width="13.77734375" style="3" customWidth="1"/>
    <col min="7686" max="7686" width="13.21875" style="3" customWidth="1"/>
    <col min="7687" max="7687" width="12" style="3" customWidth="1"/>
    <col min="7688" max="7688" width="14.21875" style="3" customWidth="1"/>
    <col min="7689" max="7689" width="13.21875" style="3" customWidth="1"/>
    <col min="7690" max="7690" width="12" style="3" customWidth="1"/>
    <col min="7691" max="7691" width="14.21875" style="3" customWidth="1"/>
    <col min="7692" max="7936" width="9.21875" style="3"/>
    <col min="7937" max="7937" width="0" style="3" hidden="1" customWidth="1"/>
    <col min="7938" max="7938" width="54.21875" style="3" customWidth="1"/>
    <col min="7939" max="7939" width="13" style="3" customWidth="1"/>
    <col min="7940" max="7940" width="12" style="3" customWidth="1"/>
    <col min="7941" max="7941" width="13.77734375" style="3" customWidth="1"/>
    <col min="7942" max="7942" width="13.21875" style="3" customWidth="1"/>
    <col min="7943" max="7943" width="12" style="3" customWidth="1"/>
    <col min="7944" max="7944" width="14.21875" style="3" customWidth="1"/>
    <col min="7945" max="7945" width="13.21875" style="3" customWidth="1"/>
    <col min="7946" max="7946" width="12" style="3" customWidth="1"/>
    <col min="7947" max="7947" width="14.21875" style="3" customWidth="1"/>
    <col min="7948" max="8192" width="9.21875" style="3"/>
    <col min="8193" max="8193" width="0" style="3" hidden="1" customWidth="1"/>
    <col min="8194" max="8194" width="54.21875" style="3" customWidth="1"/>
    <col min="8195" max="8195" width="13" style="3" customWidth="1"/>
    <col min="8196" max="8196" width="12" style="3" customWidth="1"/>
    <col min="8197" max="8197" width="13.77734375" style="3" customWidth="1"/>
    <col min="8198" max="8198" width="13.21875" style="3" customWidth="1"/>
    <col min="8199" max="8199" width="12" style="3" customWidth="1"/>
    <col min="8200" max="8200" width="14.21875" style="3" customWidth="1"/>
    <col min="8201" max="8201" width="13.21875" style="3" customWidth="1"/>
    <col min="8202" max="8202" width="12" style="3" customWidth="1"/>
    <col min="8203" max="8203" width="14.21875" style="3" customWidth="1"/>
    <col min="8204" max="8448" width="9.21875" style="3"/>
    <col min="8449" max="8449" width="0" style="3" hidden="1" customWidth="1"/>
    <col min="8450" max="8450" width="54.21875" style="3" customWidth="1"/>
    <col min="8451" max="8451" width="13" style="3" customWidth="1"/>
    <col min="8452" max="8452" width="12" style="3" customWidth="1"/>
    <col min="8453" max="8453" width="13.77734375" style="3" customWidth="1"/>
    <col min="8454" max="8454" width="13.21875" style="3" customWidth="1"/>
    <col min="8455" max="8455" width="12" style="3" customWidth="1"/>
    <col min="8456" max="8456" width="14.21875" style="3" customWidth="1"/>
    <col min="8457" max="8457" width="13.21875" style="3" customWidth="1"/>
    <col min="8458" max="8458" width="12" style="3" customWidth="1"/>
    <col min="8459" max="8459" width="14.21875" style="3" customWidth="1"/>
    <col min="8460" max="8704" width="9.21875" style="3"/>
    <col min="8705" max="8705" width="0" style="3" hidden="1" customWidth="1"/>
    <col min="8706" max="8706" width="54.21875" style="3" customWidth="1"/>
    <col min="8707" max="8707" width="13" style="3" customWidth="1"/>
    <col min="8708" max="8708" width="12" style="3" customWidth="1"/>
    <col min="8709" max="8709" width="13.77734375" style="3" customWidth="1"/>
    <col min="8710" max="8710" width="13.21875" style="3" customWidth="1"/>
    <col min="8711" max="8711" width="12" style="3" customWidth="1"/>
    <col min="8712" max="8712" width="14.21875" style="3" customWidth="1"/>
    <col min="8713" max="8713" width="13.21875" style="3" customWidth="1"/>
    <col min="8714" max="8714" width="12" style="3" customWidth="1"/>
    <col min="8715" max="8715" width="14.21875" style="3" customWidth="1"/>
    <col min="8716" max="8960" width="9.21875" style="3"/>
    <col min="8961" max="8961" width="0" style="3" hidden="1" customWidth="1"/>
    <col min="8962" max="8962" width="54.21875" style="3" customWidth="1"/>
    <col min="8963" max="8963" width="13" style="3" customWidth="1"/>
    <col min="8964" max="8964" width="12" style="3" customWidth="1"/>
    <col min="8965" max="8965" width="13.77734375" style="3" customWidth="1"/>
    <col min="8966" max="8966" width="13.21875" style="3" customWidth="1"/>
    <col min="8967" max="8967" width="12" style="3" customWidth="1"/>
    <col min="8968" max="8968" width="14.21875" style="3" customWidth="1"/>
    <col min="8969" max="8969" width="13.21875" style="3" customWidth="1"/>
    <col min="8970" max="8970" width="12" style="3" customWidth="1"/>
    <col min="8971" max="8971" width="14.21875" style="3" customWidth="1"/>
    <col min="8972" max="9216" width="9.21875" style="3"/>
    <col min="9217" max="9217" width="0" style="3" hidden="1" customWidth="1"/>
    <col min="9218" max="9218" width="54.21875" style="3" customWidth="1"/>
    <col min="9219" max="9219" width="13" style="3" customWidth="1"/>
    <col min="9220" max="9220" width="12" style="3" customWidth="1"/>
    <col min="9221" max="9221" width="13.77734375" style="3" customWidth="1"/>
    <col min="9222" max="9222" width="13.21875" style="3" customWidth="1"/>
    <col min="9223" max="9223" width="12" style="3" customWidth="1"/>
    <col min="9224" max="9224" width="14.21875" style="3" customWidth="1"/>
    <col min="9225" max="9225" width="13.21875" style="3" customWidth="1"/>
    <col min="9226" max="9226" width="12" style="3" customWidth="1"/>
    <col min="9227" max="9227" width="14.21875" style="3" customWidth="1"/>
    <col min="9228" max="9472" width="9.21875" style="3"/>
    <col min="9473" max="9473" width="0" style="3" hidden="1" customWidth="1"/>
    <col min="9474" max="9474" width="54.21875" style="3" customWidth="1"/>
    <col min="9475" max="9475" width="13" style="3" customWidth="1"/>
    <col min="9476" max="9476" width="12" style="3" customWidth="1"/>
    <col min="9477" max="9477" width="13.77734375" style="3" customWidth="1"/>
    <col min="9478" max="9478" width="13.21875" style="3" customWidth="1"/>
    <col min="9479" max="9479" width="12" style="3" customWidth="1"/>
    <col min="9480" max="9480" width="14.21875" style="3" customWidth="1"/>
    <col min="9481" max="9481" width="13.21875" style="3" customWidth="1"/>
    <col min="9482" max="9482" width="12" style="3" customWidth="1"/>
    <col min="9483" max="9483" width="14.21875" style="3" customWidth="1"/>
    <col min="9484" max="9728" width="9.21875" style="3"/>
    <col min="9729" max="9729" width="0" style="3" hidden="1" customWidth="1"/>
    <col min="9730" max="9730" width="54.21875" style="3" customWidth="1"/>
    <col min="9731" max="9731" width="13" style="3" customWidth="1"/>
    <col min="9732" max="9732" width="12" style="3" customWidth="1"/>
    <col min="9733" max="9733" width="13.77734375" style="3" customWidth="1"/>
    <col min="9734" max="9734" width="13.21875" style="3" customWidth="1"/>
    <col min="9735" max="9735" width="12" style="3" customWidth="1"/>
    <col min="9736" max="9736" width="14.21875" style="3" customWidth="1"/>
    <col min="9737" max="9737" width="13.21875" style="3" customWidth="1"/>
    <col min="9738" max="9738" width="12" style="3" customWidth="1"/>
    <col min="9739" max="9739" width="14.21875" style="3" customWidth="1"/>
    <col min="9740" max="9984" width="9.21875" style="3"/>
    <col min="9985" max="9985" width="0" style="3" hidden="1" customWidth="1"/>
    <col min="9986" max="9986" width="54.21875" style="3" customWidth="1"/>
    <col min="9987" max="9987" width="13" style="3" customWidth="1"/>
    <col min="9988" max="9988" width="12" style="3" customWidth="1"/>
    <col min="9989" max="9989" width="13.77734375" style="3" customWidth="1"/>
    <col min="9990" max="9990" width="13.21875" style="3" customWidth="1"/>
    <col min="9991" max="9991" width="12" style="3" customWidth="1"/>
    <col min="9992" max="9992" width="14.21875" style="3" customWidth="1"/>
    <col min="9993" max="9993" width="13.21875" style="3" customWidth="1"/>
    <col min="9994" max="9994" width="12" style="3" customWidth="1"/>
    <col min="9995" max="9995" width="14.21875" style="3" customWidth="1"/>
    <col min="9996" max="10240" width="9.21875" style="3"/>
    <col min="10241" max="10241" width="0" style="3" hidden="1" customWidth="1"/>
    <col min="10242" max="10242" width="54.21875" style="3" customWidth="1"/>
    <col min="10243" max="10243" width="13" style="3" customWidth="1"/>
    <col min="10244" max="10244" width="12" style="3" customWidth="1"/>
    <col min="10245" max="10245" width="13.77734375" style="3" customWidth="1"/>
    <col min="10246" max="10246" width="13.21875" style="3" customWidth="1"/>
    <col min="10247" max="10247" width="12" style="3" customWidth="1"/>
    <col min="10248" max="10248" width="14.21875" style="3" customWidth="1"/>
    <col min="10249" max="10249" width="13.21875" style="3" customWidth="1"/>
    <col min="10250" max="10250" width="12" style="3" customWidth="1"/>
    <col min="10251" max="10251" width="14.21875" style="3" customWidth="1"/>
    <col min="10252" max="10496" width="9.21875" style="3"/>
    <col min="10497" max="10497" width="0" style="3" hidden="1" customWidth="1"/>
    <col min="10498" max="10498" width="54.21875" style="3" customWidth="1"/>
    <col min="10499" max="10499" width="13" style="3" customWidth="1"/>
    <col min="10500" max="10500" width="12" style="3" customWidth="1"/>
    <col min="10501" max="10501" width="13.77734375" style="3" customWidth="1"/>
    <col min="10502" max="10502" width="13.21875" style="3" customWidth="1"/>
    <col min="10503" max="10503" width="12" style="3" customWidth="1"/>
    <col min="10504" max="10504" width="14.21875" style="3" customWidth="1"/>
    <col min="10505" max="10505" width="13.21875" style="3" customWidth="1"/>
    <col min="10506" max="10506" width="12" style="3" customWidth="1"/>
    <col min="10507" max="10507" width="14.21875" style="3" customWidth="1"/>
    <col min="10508" max="10752" width="9.21875" style="3"/>
    <col min="10753" max="10753" width="0" style="3" hidden="1" customWidth="1"/>
    <col min="10754" max="10754" width="54.21875" style="3" customWidth="1"/>
    <col min="10755" max="10755" width="13" style="3" customWidth="1"/>
    <col min="10756" max="10756" width="12" style="3" customWidth="1"/>
    <col min="10757" max="10757" width="13.77734375" style="3" customWidth="1"/>
    <col min="10758" max="10758" width="13.21875" style="3" customWidth="1"/>
    <col min="10759" max="10759" width="12" style="3" customWidth="1"/>
    <col min="10760" max="10760" width="14.21875" style="3" customWidth="1"/>
    <col min="10761" max="10761" width="13.21875" style="3" customWidth="1"/>
    <col min="10762" max="10762" width="12" style="3" customWidth="1"/>
    <col min="10763" max="10763" width="14.21875" style="3" customWidth="1"/>
    <col min="10764" max="11008" width="9.21875" style="3"/>
    <col min="11009" max="11009" width="0" style="3" hidden="1" customWidth="1"/>
    <col min="11010" max="11010" width="54.21875" style="3" customWidth="1"/>
    <col min="11011" max="11011" width="13" style="3" customWidth="1"/>
    <col min="11012" max="11012" width="12" style="3" customWidth="1"/>
    <col min="11013" max="11013" width="13.77734375" style="3" customWidth="1"/>
    <col min="11014" max="11014" width="13.21875" style="3" customWidth="1"/>
    <col min="11015" max="11015" width="12" style="3" customWidth="1"/>
    <col min="11016" max="11016" width="14.21875" style="3" customWidth="1"/>
    <col min="11017" max="11017" width="13.21875" style="3" customWidth="1"/>
    <col min="11018" max="11018" width="12" style="3" customWidth="1"/>
    <col min="11019" max="11019" width="14.21875" style="3" customWidth="1"/>
    <col min="11020" max="11264" width="9.21875" style="3"/>
    <col min="11265" max="11265" width="0" style="3" hidden="1" customWidth="1"/>
    <col min="11266" max="11266" width="54.21875" style="3" customWidth="1"/>
    <col min="11267" max="11267" width="13" style="3" customWidth="1"/>
    <col min="11268" max="11268" width="12" style="3" customWidth="1"/>
    <col min="11269" max="11269" width="13.77734375" style="3" customWidth="1"/>
    <col min="11270" max="11270" width="13.21875" style="3" customWidth="1"/>
    <col min="11271" max="11271" width="12" style="3" customWidth="1"/>
    <col min="11272" max="11272" width="14.21875" style="3" customWidth="1"/>
    <col min="11273" max="11273" width="13.21875" style="3" customWidth="1"/>
    <col min="11274" max="11274" width="12" style="3" customWidth="1"/>
    <col min="11275" max="11275" width="14.21875" style="3" customWidth="1"/>
    <col min="11276" max="11520" width="9.21875" style="3"/>
    <col min="11521" max="11521" width="0" style="3" hidden="1" customWidth="1"/>
    <col min="11522" max="11522" width="54.21875" style="3" customWidth="1"/>
    <col min="11523" max="11523" width="13" style="3" customWidth="1"/>
    <col min="11524" max="11524" width="12" style="3" customWidth="1"/>
    <col min="11525" max="11525" width="13.77734375" style="3" customWidth="1"/>
    <col min="11526" max="11526" width="13.21875" style="3" customWidth="1"/>
    <col min="11527" max="11527" width="12" style="3" customWidth="1"/>
    <col min="11528" max="11528" width="14.21875" style="3" customWidth="1"/>
    <col min="11529" max="11529" width="13.21875" style="3" customWidth="1"/>
    <col min="11530" max="11530" width="12" style="3" customWidth="1"/>
    <col min="11531" max="11531" width="14.21875" style="3" customWidth="1"/>
    <col min="11532" max="11776" width="9.21875" style="3"/>
    <col min="11777" max="11777" width="0" style="3" hidden="1" customWidth="1"/>
    <col min="11778" max="11778" width="54.21875" style="3" customWidth="1"/>
    <col min="11779" max="11779" width="13" style="3" customWidth="1"/>
    <col min="11780" max="11780" width="12" style="3" customWidth="1"/>
    <col min="11781" max="11781" width="13.77734375" style="3" customWidth="1"/>
    <col min="11782" max="11782" width="13.21875" style="3" customWidth="1"/>
    <col min="11783" max="11783" width="12" style="3" customWidth="1"/>
    <col min="11784" max="11784" width="14.21875" style="3" customWidth="1"/>
    <col min="11785" max="11785" width="13.21875" style="3" customWidth="1"/>
    <col min="11786" max="11786" width="12" style="3" customWidth="1"/>
    <col min="11787" max="11787" width="14.21875" style="3" customWidth="1"/>
    <col min="11788" max="12032" width="9.21875" style="3"/>
    <col min="12033" max="12033" width="0" style="3" hidden="1" customWidth="1"/>
    <col min="12034" max="12034" width="54.21875" style="3" customWidth="1"/>
    <col min="12035" max="12035" width="13" style="3" customWidth="1"/>
    <col min="12036" max="12036" width="12" style="3" customWidth="1"/>
    <col min="12037" max="12037" width="13.77734375" style="3" customWidth="1"/>
    <col min="12038" max="12038" width="13.21875" style="3" customWidth="1"/>
    <col min="12039" max="12039" width="12" style="3" customWidth="1"/>
    <col min="12040" max="12040" width="14.21875" style="3" customWidth="1"/>
    <col min="12041" max="12041" width="13.21875" style="3" customWidth="1"/>
    <col min="12042" max="12042" width="12" style="3" customWidth="1"/>
    <col min="12043" max="12043" width="14.21875" style="3" customWidth="1"/>
    <col min="12044" max="12288" width="9.21875" style="3"/>
    <col min="12289" max="12289" width="0" style="3" hidden="1" customWidth="1"/>
    <col min="12290" max="12290" width="54.21875" style="3" customWidth="1"/>
    <col min="12291" max="12291" width="13" style="3" customWidth="1"/>
    <col min="12292" max="12292" width="12" style="3" customWidth="1"/>
    <col min="12293" max="12293" width="13.77734375" style="3" customWidth="1"/>
    <col min="12294" max="12294" width="13.21875" style="3" customWidth="1"/>
    <col min="12295" max="12295" width="12" style="3" customWidth="1"/>
    <col min="12296" max="12296" width="14.21875" style="3" customWidth="1"/>
    <col min="12297" max="12297" width="13.21875" style="3" customWidth="1"/>
    <col min="12298" max="12298" width="12" style="3" customWidth="1"/>
    <col min="12299" max="12299" width="14.21875" style="3" customWidth="1"/>
    <col min="12300" max="12544" width="9.21875" style="3"/>
    <col min="12545" max="12545" width="0" style="3" hidden="1" customWidth="1"/>
    <col min="12546" max="12546" width="54.21875" style="3" customWidth="1"/>
    <col min="12547" max="12547" width="13" style="3" customWidth="1"/>
    <col min="12548" max="12548" width="12" style="3" customWidth="1"/>
    <col min="12549" max="12549" width="13.77734375" style="3" customWidth="1"/>
    <col min="12550" max="12550" width="13.21875" style="3" customWidth="1"/>
    <col min="12551" max="12551" width="12" style="3" customWidth="1"/>
    <col min="12552" max="12552" width="14.21875" style="3" customWidth="1"/>
    <col min="12553" max="12553" width="13.21875" style="3" customWidth="1"/>
    <col min="12554" max="12554" width="12" style="3" customWidth="1"/>
    <col min="12555" max="12555" width="14.21875" style="3" customWidth="1"/>
    <col min="12556" max="12800" width="9.21875" style="3"/>
    <col min="12801" max="12801" width="0" style="3" hidden="1" customWidth="1"/>
    <col min="12802" max="12802" width="54.21875" style="3" customWidth="1"/>
    <col min="12803" max="12803" width="13" style="3" customWidth="1"/>
    <col min="12804" max="12804" width="12" style="3" customWidth="1"/>
    <col min="12805" max="12805" width="13.77734375" style="3" customWidth="1"/>
    <col min="12806" max="12806" width="13.21875" style="3" customWidth="1"/>
    <col min="12807" max="12807" width="12" style="3" customWidth="1"/>
    <col min="12808" max="12808" width="14.21875" style="3" customWidth="1"/>
    <col min="12809" max="12809" width="13.21875" style="3" customWidth="1"/>
    <col min="12810" max="12810" width="12" style="3" customWidth="1"/>
    <col min="12811" max="12811" width="14.21875" style="3" customWidth="1"/>
    <col min="12812" max="13056" width="9.21875" style="3"/>
    <col min="13057" max="13057" width="0" style="3" hidden="1" customWidth="1"/>
    <col min="13058" max="13058" width="54.21875" style="3" customWidth="1"/>
    <col min="13059" max="13059" width="13" style="3" customWidth="1"/>
    <col min="13060" max="13060" width="12" style="3" customWidth="1"/>
    <col min="13061" max="13061" width="13.77734375" style="3" customWidth="1"/>
    <col min="13062" max="13062" width="13.21875" style="3" customWidth="1"/>
    <col min="13063" max="13063" width="12" style="3" customWidth="1"/>
    <col min="13064" max="13064" width="14.21875" style="3" customWidth="1"/>
    <col min="13065" max="13065" width="13.21875" style="3" customWidth="1"/>
    <col min="13066" max="13066" width="12" style="3" customWidth="1"/>
    <col min="13067" max="13067" width="14.21875" style="3" customWidth="1"/>
    <col min="13068" max="13312" width="9.21875" style="3"/>
    <col min="13313" max="13313" width="0" style="3" hidden="1" customWidth="1"/>
    <col min="13314" max="13314" width="54.21875" style="3" customWidth="1"/>
    <col min="13315" max="13315" width="13" style="3" customWidth="1"/>
    <col min="13316" max="13316" width="12" style="3" customWidth="1"/>
    <col min="13317" max="13317" width="13.77734375" style="3" customWidth="1"/>
    <col min="13318" max="13318" width="13.21875" style="3" customWidth="1"/>
    <col min="13319" max="13319" width="12" style="3" customWidth="1"/>
    <col min="13320" max="13320" width="14.21875" style="3" customWidth="1"/>
    <col min="13321" max="13321" width="13.21875" style="3" customWidth="1"/>
    <col min="13322" max="13322" width="12" style="3" customWidth="1"/>
    <col min="13323" max="13323" width="14.21875" style="3" customWidth="1"/>
    <col min="13324" max="13568" width="9.21875" style="3"/>
    <col min="13569" max="13569" width="0" style="3" hidden="1" customWidth="1"/>
    <col min="13570" max="13570" width="54.21875" style="3" customWidth="1"/>
    <col min="13571" max="13571" width="13" style="3" customWidth="1"/>
    <col min="13572" max="13572" width="12" style="3" customWidth="1"/>
    <col min="13573" max="13573" width="13.77734375" style="3" customWidth="1"/>
    <col min="13574" max="13574" width="13.21875" style="3" customWidth="1"/>
    <col min="13575" max="13575" width="12" style="3" customWidth="1"/>
    <col min="13576" max="13576" width="14.21875" style="3" customWidth="1"/>
    <col min="13577" max="13577" width="13.21875" style="3" customWidth="1"/>
    <col min="13578" max="13578" width="12" style="3" customWidth="1"/>
    <col min="13579" max="13579" width="14.21875" style="3" customWidth="1"/>
    <col min="13580" max="13824" width="9.21875" style="3"/>
    <col min="13825" max="13825" width="0" style="3" hidden="1" customWidth="1"/>
    <col min="13826" max="13826" width="54.21875" style="3" customWidth="1"/>
    <col min="13827" max="13827" width="13" style="3" customWidth="1"/>
    <col min="13828" max="13828" width="12" style="3" customWidth="1"/>
    <col min="13829" max="13829" width="13.77734375" style="3" customWidth="1"/>
    <col min="13830" max="13830" width="13.21875" style="3" customWidth="1"/>
    <col min="13831" max="13831" width="12" style="3" customWidth="1"/>
    <col min="13832" max="13832" width="14.21875" style="3" customWidth="1"/>
    <col min="13833" max="13833" width="13.21875" style="3" customWidth="1"/>
    <col min="13834" max="13834" width="12" style="3" customWidth="1"/>
    <col min="13835" max="13835" width="14.21875" style="3" customWidth="1"/>
    <col min="13836" max="14080" width="9.21875" style="3"/>
    <col min="14081" max="14081" width="0" style="3" hidden="1" customWidth="1"/>
    <col min="14082" max="14082" width="54.21875" style="3" customWidth="1"/>
    <col min="14083" max="14083" width="13" style="3" customWidth="1"/>
    <col min="14084" max="14084" width="12" style="3" customWidth="1"/>
    <col min="14085" max="14085" width="13.77734375" style="3" customWidth="1"/>
    <col min="14086" max="14086" width="13.21875" style="3" customWidth="1"/>
    <col min="14087" max="14087" width="12" style="3" customWidth="1"/>
    <col min="14088" max="14088" width="14.21875" style="3" customWidth="1"/>
    <col min="14089" max="14089" width="13.21875" style="3" customWidth="1"/>
    <col min="14090" max="14090" width="12" style="3" customWidth="1"/>
    <col min="14091" max="14091" width="14.21875" style="3" customWidth="1"/>
    <col min="14092" max="14336" width="9.21875" style="3"/>
    <col min="14337" max="14337" width="0" style="3" hidden="1" customWidth="1"/>
    <col min="14338" max="14338" width="54.21875" style="3" customWidth="1"/>
    <col min="14339" max="14339" width="13" style="3" customWidth="1"/>
    <col min="14340" max="14340" width="12" style="3" customWidth="1"/>
    <col min="14341" max="14341" width="13.77734375" style="3" customWidth="1"/>
    <col min="14342" max="14342" width="13.21875" style="3" customWidth="1"/>
    <col min="14343" max="14343" width="12" style="3" customWidth="1"/>
    <col min="14344" max="14344" width="14.21875" style="3" customWidth="1"/>
    <col min="14345" max="14345" width="13.21875" style="3" customWidth="1"/>
    <col min="14346" max="14346" width="12" style="3" customWidth="1"/>
    <col min="14347" max="14347" width="14.21875" style="3" customWidth="1"/>
    <col min="14348" max="14592" width="9.21875" style="3"/>
    <col min="14593" max="14593" width="0" style="3" hidden="1" customWidth="1"/>
    <col min="14594" max="14594" width="54.21875" style="3" customWidth="1"/>
    <col min="14595" max="14595" width="13" style="3" customWidth="1"/>
    <col min="14596" max="14596" width="12" style="3" customWidth="1"/>
    <col min="14597" max="14597" width="13.77734375" style="3" customWidth="1"/>
    <col min="14598" max="14598" width="13.21875" style="3" customWidth="1"/>
    <col min="14599" max="14599" width="12" style="3" customWidth="1"/>
    <col min="14600" max="14600" width="14.21875" style="3" customWidth="1"/>
    <col min="14601" max="14601" width="13.21875" style="3" customWidth="1"/>
    <col min="14602" max="14602" width="12" style="3" customWidth="1"/>
    <col min="14603" max="14603" width="14.21875" style="3" customWidth="1"/>
    <col min="14604" max="14848" width="9.21875" style="3"/>
    <col min="14849" max="14849" width="0" style="3" hidden="1" customWidth="1"/>
    <col min="14850" max="14850" width="54.21875" style="3" customWidth="1"/>
    <col min="14851" max="14851" width="13" style="3" customWidth="1"/>
    <col min="14852" max="14852" width="12" style="3" customWidth="1"/>
    <col min="14853" max="14853" width="13.77734375" style="3" customWidth="1"/>
    <col min="14854" max="14854" width="13.21875" style="3" customWidth="1"/>
    <col min="14855" max="14855" width="12" style="3" customWidth="1"/>
    <col min="14856" max="14856" width="14.21875" style="3" customWidth="1"/>
    <col min="14857" max="14857" width="13.21875" style="3" customWidth="1"/>
    <col min="14858" max="14858" width="12" style="3" customWidth="1"/>
    <col min="14859" max="14859" width="14.21875" style="3" customWidth="1"/>
    <col min="14860" max="15104" width="9.21875" style="3"/>
    <col min="15105" max="15105" width="0" style="3" hidden="1" customWidth="1"/>
    <col min="15106" max="15106" width="54.21875" style="3" customWidth="1"/>
    <col min="15107" max="15107" width="13" style="3" customWidth="1"/>
    <col min="15108" max="15108" width="12" style="3" customWidth="1"/>
    <col min="15109" max="15109" width="13.77734375" style="3" customWidth="1"/>
    <col min="15110" max="15110" width="13.21875" style="3" customWidth="1"/>
    <col min="15111" max="15111" width="12" style="3" customWidth="1"/>
    <col min="15112" max="15112" width="14.21875" style="3" customWidth="1"/>
    <col min="15113" max="15113" width="13.21875" style="3" customWidth="1"/>
    <col min="15114" max="15114" width="12" style="3" customWidth="1"/>
    <col min="15115" max="15115" width="14.21875" style="3" customWidth="1"/>
    <col min="15116" max="15360" width="9.21875" style="3"/>
    <col min="15361" max="15361" width="0" style="3" hidden="1" customWidth="1"/>
    <col min="15362" max="15362" width="54.21875" style="3" customWidth="1"/>
    <col min="15363" max="15363" width="13" style="3" customWidth="1"/>
    <col min="15364" max="15364" width="12" style="3" customWidth="1"/>
    <col min="15365" max="15365" width="13.77734375" style="3" customWidth="1"/>
    <col min="15366" max="15366" width="13.21875" style="3" customWidth="1"/>
    <col min="15367" max="15367" width="12" style="3" customWidth="1"/>
    <col min="15368" max="15368" width="14.21875" style="3" customWidth="1"/>
    <col min="15369" max="15369" width="13.21875" style="3" customWidth="1"/>
    <col min="15370" max="15370" width="12" style="3" customWidth="1"/>
    <col min="15371" max="15371" width="14.21875" style="3" customWidth="1"/>
    <col min="15372" max="15616" width="9.21875" style="3"/>
    <col min="15617" max="15617" width="0" style="3" hidden="1" customWidth="1"/>
    <col min="15618" max="15618" width="54.21875" style="3" customWidth="1"/>
    <col min="15619" max="15619" width="13" style="3" customWidth="1"/>
    <col min="15620" max="15620" width="12" style="3" customWidth="1"/>
    <col min="15621" max="15621" width="13.77734375" style="3" customWidth="1"/>
    <col min="15622" max="15622" width="13.21875" style="3" customWidth="1"/>
    <col min="15623" max="15623" width="12" style="3" customWidth="1"/>
    <col min="15624" max="15624" width="14.21875" style="3" customWidth="1"/>
    <col min="15625" max="15625" width="13.21875" style="3" customWidth="1"/>
    <col min="15626" max="15626" width="12" style="3" customWidth="1"/>
    <col min="15627" max="15627" width="14.21875" style="3" customWidth="1"/>
    <col min="15628" max="15872" width="9.21875" style="3"/>
    <col min="15873" max="15873" width="0" style="3" hidden="1" customWidth="1"/>
    <col min="15874" max="15874" width="54.21875" style="3" customWidth="1"/>
    <col min="15875" max="15875" width="13" style="3" customWidth="1"/>
    <col min="15876" max="15876" width="12" style="3" customWidth="1"/>
    <col min="15877" max="15877" width="13.77734375" style="3" customWidth="1"/>
    <col min="15878" max="15878" width="13.21875" style="3" customWidth="1"/>
    <col min="15879" max="15879" width="12" style="3" customWidth="1"/>
    <col min="15880" max="15880" width="14.21875" style="3" customWidth="1"/>
    <col min="15881" max="15881" width="13.21875" style="3" customWidth="1"/>
    <col min="15882" max="15882" width="12" style="3" customWidth="1"/>
    <col min="15883" max="15883" width="14.21875" style="3" customWidth="1"/>
    <col min="15884" max="16128" width="9.21875" style="3"/>
    <col min="16129" max="16129" width="0" style="3" hidden="1" customWidth="1"/>
    <col min="16130" max="16130" width="54.21875" style="3" customWidth="1"/>
    <col min="16131" max="16131" width="13" style="3" customWidth="1"/>
    <col min="16132" max="16132" width="12" style="3" customWidth="1"/>
    <col min="16133" max="16133" width="13.77734375" style="3" customWidth="1"/>
    <col min="16134" max="16134" width="13.21875" style="3" customWidth="1"/>
    <col min="16135" max="16135" width="12" style="3" customWidth="1"/>
    <col min="16136" max="16136" width="14.21875" style="3" customWidth="1"/>
    <col min="16137" max="16137" width="13.21875" style="3" customWidth="1"/>
    <col min="16138" max="16138" width="12" style="3" customWidth="1"/>
    <col min="16139" max="16139" width="14.21875" style="3" customWidth="1"/>
    <col min="16140" max="16384" width="9.21875" style="3"/>
  </cols>
  <sheetData>
    <row r="1" spans="1:26">
      <c r="T1" s="152"/>
      <c r="U1" s="152"/>
      <c r="V1" s="152"/>
      <c r="W1" s="152"/>
      <c r="X1" s="76"/>
      <c r="Y1" s="152" t="s">
        <v>73</v>
      </c>
      <c r="Z1" s="152"/>
    </row>
    <row r="2" spans="1:26" ht="18" customHeight="1">
      <c r="C2" s="153" t="s">
        <v>240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12.75" customHeight="1">
      <c r="C3" s="66"/>
      <c r="D3" s="21"/>
      <c r="E3" s="21"/>
      <c r="F3" s="21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55" t="s">
        <v>63</v>
      </c>
      <c r="Z3" s="155"/>
    </row>
    <row r="4" spans="1:26" ht="14.25" customHeight="1">
      <c r="C4" s="67"/>
      <c r="D4" s="22"/>
      <c r="E4" s="2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21.75" customHeight="1">
      <c r="A5" s="61"/>
      <c r="B5" s="61"/>
      <c r="C5" s="89" t="s">
        <v>1</v>
      </c>
      <c r="D5" s="154" t="s">
        <v>243</v>
      </c>
      <c r="E5" s="154"/>
      <c r="F5" s="157" t="s">
        <v>280</v>
      </c>
      <c r="G5" s="158"/>
      <c r="H5" s="154" t="s">
        <v>241</v>
      </c>
      <c r="I5" s="154"/>
      <c r="J5" s="154"/>
      <c r="K5" s="154"/>
      <c r="L5" s="154"/>
      <c r="M5" s="154"/>
      <c r="N5" s="154"/>
      <c r="O5" s="154"/>
      <c r="P5" s="154" t="s">
        <v>242</v>
      </c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 ht="58.95" customHeight="1">
      <c r="A6" s="61"/>
      <c r="B6" s="61"/>
      <c r="C6" s="131" t="s">
        <v>75</v>
      </c>
      <c r="D6" s="146" t="s">
        <v>76</v>
      </c>
      <c r="E6" s="147"/>
      <c r="F6" s="146" t="s">
        <v>277</v>
      </c>
      <c r="G6" s="159"/>
      <c r="H6" s="133" t="s">
        <v>209</v>
      </c>
      <c r="I6" s="138"/>
      <c r="J6" s="130" t="s">
        <v>76</v>
      </c>
      <c r="K6" s="130"/>
      <c r="L6" s="130" t="s">
        <v>224</v>
      </c>
      <c r="M6" s="130"/>
      <c r="N6" s="130" t="s">
        <v>77</v>
      </c>
      <c r="O6" s="130"/>
      <c r="P6" s="133" t="s">
        <v>209</v>
      </c>
      <c r="Q6" s="138"/>
      <c r="R6" s="130" t="s">
        <v>78</v>
      </c>
      <c r="S6" s="130"/>
      <c r="T6" s="130" t="s">
        <v>229</v>
      </c>
      <c r="U6" s="130" t="s">
        <v>279</v>
      </c>
      <c r="V6" s="130"/>
      <c r="W6" s="78" t="s">
        <v>80</v>
      </c>
      <c r="X6" s="130" t="s">
        <v>81</v>
      </c>
      <c r="Y6" s="130"/>
      <c r="Z6" s="78" t="s">
        <v>80</v>
      </c>
    </row>
    <row r="7" spans="1:26" ht="60">
      <c r="A7" s="61"/>
      <c r="B7" s="61"/>
      <c r="C7" s="131" t="s">
        <v>75</v>
      </c>
      <c r="D7" s="91" t="s">
        <v>2</v>
      </c>
      <c r="E7" s="91" t="s">
        <v>202</v>
      </c>
      <c r="F7" s="114" t="s">
        <v>2</v>
      </c>
      <c r="G7" s="114" t="s">
        <v>202</v>
      </c>
      <c r="H7" s="78" t="s">
        <v>2</v>
      </c>
      <c r="I7" s="78" t="s">
        <v>202</v>
      </c>
      <c r="J7" s="78" t="s">
        <v>2</v>
      </c>
      <c r="K7" s="78" t="s">
        <v>202</v>
      </c>
      <c r="L7" s="78" t="s">
        <v>2</v>
      </c>
      <c r="M7" s="78" t="s">
        <v>202</v>
      </c>
      <c r="N7" s="78" t="s">
        <v>2</v>
      </c>
      <c r="O7" s="78" t="s">
        <v>202</v>
      </c>
      <c r="P7" s="78" t="s">
        <v>2</v>
      </c>
      <c r="Q7" s="78" t="s">
        <v>202</v>
      </c>
      <c r="R7" s="78" t="s">
        <v>2</v>
      </c>
      <c r="S7" s="78" t="s">
        <v>278</v>
      </c>
      <c r="T7" s="130"/>
      <c r="U7" s="78" t="s">
        <v>2</v>
      </c>
      <c r="V7" s="78" t="s">
        <v>202</v>
      </c>
      <c r="W7" s="81" t="s">
        <v>2</v>
      </c>
      <c r="X7" s="81" t="s">
        <v>2</v>
      </c>
      <c r="Y7" s="81" t="s">
        <v>202</v>
      </c>
      <c r="Z7" s="81" t="s">
        <v>2</v>
      </c>
    </row>
    <row r="8" spans="1:26" ht="13.95" customHeight="1">
      <c r="A8" s="61"/>
      <c r="B8" s="61"/>
      <c r="C8" s="68" t="s">
        <v>4</v>
      </c>
      <c r="D8" s="25">
        <f t="shared" ref="D8:I8" si="0">D9+D25</f>
        <v>181960142.26999998</v>
      </c>
      <c r="E8" s="25">
        <f t="shared" si="0"/>
        <v>150344826.32499999</v>
      </c>
      <c r="F8" s="25">
        <f t="shared" si="0"/>
        <v>87220159.491999999</v>
      </c>
      <c r="G8" s="25">
        <f t="shared" si="0"/>
        <v>72331243.600000009</v>
      </c>
      <c r="H8" s="25">
        <f t="shared" si="0"/>
        <v>172133818.667</v>
      </c>
      <c r="I8" s="25">
        <f t="shared" si="0"/>
        <v>140448561</v>
      </c>
      <c r="J8" s="25">
        <f>J9+J25</f>
        <v>198965461.183</v>
      </c>
      <c r="K8" s="25">
        <f>K9+K25</f>
        <v>164660879.71900001</v>
      </c>
      <c r="L8" s="94">
        <f>J8/H8</f>
        <v>1.1558766471561694</v>
      </c>
      <c r="M8" s="94">
        <f>K8/I8</f>
        <v>1.1723927859894556</v>
      </c>
      <c r="N8" s="94">
        <f>J8/D8</f>
        <v>1.0934562849910658</v>
      </c>
      <c r="O8" s="94">
        <f>K8/E8</f>
        <v>1.0952214568597993</v>
      </c>
      <c r="P8" s="25">
        <f t="shared" ref="P8:V8" si="1">P9+P25</f>
        <v>170559386.426</v>
      </c>
      <c r="Q8" s="25">
        <f t="shared" si="1"/>
        <v>136894124.09999999</v>
      </c>
      <c r="R8" s="119">
        <f t="shared" si="1"/>
        <v>192580477.759</v>
      </c>
      <c r="S8" s="25">
        <f t="shared" si="1"/>
        <v>163751378</v>
      </c>
      <c r="T8" s="26">
        <f>R8/J8</f>
        <v>0.96790908640104445</v>
      </c>
      <c r="U8" s="25"/>
      <c r="V8" s="25">
        <f t="shared" si="1"/>
        <v>79544493.591999993</v>
      </c>
      <c r="W8" s="26">
        <f>U8/F8</f>
        <v>0</v>
      </c>
      <c r="X8" s="119">
        <f t="shared" ref="X8" si="2">X9+X25</f>
        <v>193181723.45899999</v>
      </c>
      <c r="Y8" s="25">
        <f t="shared" ref="Y8" si="3">Y9+Y25</f>
        <v>165286301</v>
      </c>
      <c r="Z8" s="28">
        <f>X8/J8</f>
        <v>0.97093094605661046</v>
      </c>
    </row>
    <row r="9" spans="1:26" ht="15.6">
      <c r="A9" s="61"/>
      <c r="B9" s="61"/>
      <c r="C9" s="69" t="s">
        <v>5</v>
      </c>
      <c r="D9" s="92">
        <v>158948586.76899999</v>
      </c>
      <c r="E9" s="92">
        <v>127117855.074</v>
      </c>
      <c r="F9" s="92">
        <v>81864110.504999995</v>
      </c>
      <c r="G9" s="92">
        <v>66993342.200000003</v>
      </c>
      <c r="H9" s="30">
        <v>161125477.52599999</v>
      </c>
      <c r="I9" s="30">
        <v>129567115</v>
      </c>
      <c r="J9" s="30">
        <v>179766601.09099999</v>
      </c>
      <c r="K9" s="30">
        <v>145981555.68900001</v>
      </c>
      <c r="L9" s="95">
        <f t="shared" ref="L9:L38" si="4">J9/H9</f>
        <v>1.1156932091139464</v>
      </c>
      <c r="M9" s="95">
        <f t="shared" ref="M9:M38" si="5">K9/I9</f>
        <v>1.1266867807390788</v>
      </c>
      <c r="N9" s="95">
        <f t="shared" ref="N9:N38" si="6">J9/D9</f>
        <v>1.1309732583672154</v>
      </c>
      <c r="O9" s="95">
        <f t="shared" ref="O9:O38" si="7">K9/E9</f>
        <v>1.1483953658911155</v>
      </c>
      <c r="P9" s="30">
        <v>170559386.426</v>
      </c>
      <c r="Q9" s="30">
        <v>136871925</v>
      </c>
      <c r="R9" s="120">
        <v>170559386.426</v>
      </c>
      <c r="S9" s="30">
        <v>138574519</v>
      </c>
      <c r="T9" s="31">
        <f t="shared" ref="T9:T38" si="8">R9/J9</f>
        <v>0.94878239556668709</v>
      </c>
      <c r="U9" s="30"/>
      <c r="V9" s="30">
        <v>72669849.003999993</v>
      </c>
      <c r="W9" s="31">
        <f t="shared" ref="W9:W37" si="9">U9/F9</f>
        <v>0</v>
      </c>
      <c r="X9" s="120">
        <v>170559386.426</v>
      </c>
      <c r="Y9" s="30">
        <v>138574519</v>
      </c>
      <c r="Z9" s="33">
        <f t="shared" ref="Z9:Z38" si="10">X9/J9</f>
        <v>0.94878239556668709</v>
      </c>
    </row>
    <row r="10" spans="1:26" ht="15.6">
      <c r="A10" s="61"/>
      <c r="B10" s="61"/>
      <c r="C10" s="69" t="s">
        <v>6</v>
      </c>
      <c r="D10" s="92">
        <f>E10</f>
        <v>46646953.883000001</v>
      </c>
      <c r="E10" s="92">
        <v>46646953.883000001</v>
      </c>
      <c r="F10" s="92">
        <f>G10</f>
        <v>26508484</v>
      </c>
      <c r="G10" s="92">
        <v>26508484</v>
      </c>
      <c r="H10" s="30">
        <f>I10</f>
        <v>45570833</v>
      </c>
      <c r="I10" s="30">
        <v>45570833</v>
      </c>
      <c r="J10" s="30">
        <f>K10</f>
        <v>56497655.908</v>
      </c>
      <c r="K10" s="30">
        <v>56497655.908</v>
      </c>
      <c r="L10" s="95">
        <f t="shared" si="4"/>
        <v>1.2397766770688612</v>
      </c>
      <c r="M10" s="95">
        <f t="shared" si="5"/>
        <v>1.2397766770688612</v>
      </c>
      <c r="N10" s="95">
        <f t="shared" si="6"/>
        <v>1.2111756761161201</v>
      </c>
      <c r="O10" s="95">
        <f t="shared" si="7"/>
        <v>1.2111756761161201</v>
      </c>
      <c r="P10" s="30">
        <f>Q10</f>
        <v>50718017.200000003</v>
      </c>
      <c r="Q10" s="30">
        <v>50718017.200000003</v>
      </c>
      <c r="R10" s="120">
        <f>S10</f>
        <v>51971383.899999999</v>
      </c>
      <c r="S10" s="30">
        <v>51971383.899999999</v>
      </c>
      <c r="T10" s="31">
        <f t="shared" si="8"/>
        <v>0.91988566719705112</v>
      </c>
      <c r="U10" s="30"/>
      <c r="V10" s="30">
        <v>29155484.357999999</v>
      </c>
      <c r="W10" s="31">
        <f t="shared" si="9"/>
        <v>0</v>
      </c>
      <c r="X10" s="120">
        <f>Y10</f>
        <v>51971383.899999999</v>
      </c>
      <c r="Y10" s="30">
        <v>51971383.899999999</v>
      </c>
      <c r="Z10" s="33">
        <f t="shared" si="10"/>
        <v>0.91988566719705112</v>
      </c>
    </row>
    <row r="11" spans="1:26" ht="15.6">
      <c r="A11" s="61"/>
      <c r="B11" s="61"/>
      <c r="C11" s="69" t="s">
        <v>7</v>
      </c>
      <c r="D11" s="92">
        <v>54067957.306999996</v>
      </c>
      <c r="E11" s="92">
        <v>37185696.328000002</v>
      </c>
      <c r="F11" s="92">
        <v>27040940.399999999</v>
      </c>
      <c r="G11" s="92">
        <v>18610202</v>
      </c>
      <c r="H11" s="30">
        <v>56333996.516999997</v>
      </c>
      <c r="I11" s="30">
        <v>38771318</v>
      </c>
      <c r="J11" s="30">
        <v>59734014.740000002</v>
      </c>
      <c r="K11" s="30">
        <v>41083525.803999998</v>
      </c>
      <c r="L11" s="95">
        <f t="shared" si="4"/>
        <v>1.0603546425465122</v>
      </c>
      <c r="M11" s="95">
        <f t="shared" si="5"/>
        <v>1.059637069959809</v>
      </c>
      <c r="N11" s="95">
        <f t="shared" si="6"/>
        <v>1.1047951081419243</v>
      </c>
      <c r="O11" s="95">
        <f t="shared" si="7"/>
        <v>1.1048206665707916</v>
      </c>
      <c r="P11" s="30">
        <v>62080230.218000002</v>
      </c>
      <c r="Q11" s="30">
        <v>42908255.700000003</v>
      </c>
      <c r="R11" s="120">
        <v>62080230.218000002</v>
      </c>
      <c r="S11" s="30">
        <v>43482301</v>
      </c>
      <c r="T11" s="31">
        <f t="shared" si="8"/>
        <v>1.0392777128443853</v>
      </c>
      <c r="U11" s="30"/>
      <c r="V11" s="30">
        <v>19484333.982999999</v>
      </c>
      <c r="W11" s="31">
        <f t="shared" si="9"/>
        <v>0</v>
      </c>
      <c r="X11" s="120">
        <v>62080230.218000002</v>
      </c>
      <c r="Y11" s="30">
        <v>43482301</v>
      </c>
      <c r="Z11" s="33">
        <f t="shared" si="10"/>
        <v>1.0392777128443853</v>
      </c>
    </row>
    <row r="12" spans="1:26" ht="15.6">
      <c r="A12" s="61"/>
      <c r="B12" s="61"/>
      <c r="C12" s="69" t="s">
        <v>210</v>
      </c>
      <c r="D12" s="92">
        <v>17852775.177000001</v>
      </c>
      <c r="E12" s="92">
        <v>17106641.859999999</v>
      </c>
      <c r="F12" s="92">
        <v>8186167.9910000004</v>
      </c>
      <c r="G12" s="92">
        <v>7816341.5</v>
      </c>
      <c r="H12" s="30">
        <v>18337004.232000001</v>
      </c>
      <c r="I12" s="30">
        <v>17629200.399999999</v>
      </c>
      <c r="J12" s="30">
        <v>17737610.162</v>
      </c>
      <c r="K12" s="30">
        <v>16923334.259</v>
      </c>
      <c r="L12" s="95">
        <f t="shared" si="4"/>
        <v>0.96731232308088833</v>
      </c>
      <c r="M12" s="95">
        <f t="shared" si="5"/>
        <v>0.95996039950853362</v>
      </c>
      <c r="N12" s="95">
        <f t="shared" si="6"/>
        <v>0.99354918135369963</v>
      </c>
      <c r="O12" s="95">
        <f t="shared" si="7"/>
        <v>0.98928441932085909</v>
      </c>
      <c r="P12" s="30">
        <v>19354769.752</v>
      </c>
      <c r="Q12" s="30">
        <v>18515480</v>
      </c>
      <c r="R12" s="120">
        <v>19354769.752</v>
      </c>
      <c r="S12" s="30">
        <v>18515480</v>
      </c>
      <c r="T12" s="31">
        <f t="shared" si="8"/>
        <v>1.0911712217841221</v>
      </c>
      <c r="U12" s="30"/>
      <c r="V12" s="30">
        <f>V13+V14</f>
        <v>9058691.7009999994</v>
      </c>
      <c r="W12" s="31">
        <f t="shared" si="9"/>
        <v>0</v>
      </c>
      <c r="X12" s="120">
        <v>19354769.752</v>
      </c>
      <c r="Y12" s="30">
        <v>18515480</v>
      </c>
      <c r="Z12" s="33">
        <f t="shared" si="10"/>
        <v>1.0911712217841221</v>
      </c>
    </row>
    <row r="13" spans="1:26" ht="15.6">
      <c r="A13" s="61"/>
      <c r="B13" s="61"/>
      <c r="C13" s="70" t="s">
        <v>211</v>
      </c>
      <c r="D13" s="92">
        <v>7950684.9129999997</v>
      </c>
      <c r="E13" s="92">
        <v>7204551.5949999997</v>
      </c>
      <c r="F13" s="92">
        <v>3686907.58</v>
      </c>
      <c r="G13" s="92">
        <v>3317081</v>
      </c>
      <c r="H13" s="30">
        <v>7430266.0319999997</v>
      </c>
      <c r="I13" s="30">
        <v>6722462.2000000002</v>
      </c>
      <c r="J13" s="30">
        <v>8159932.5199999996</v>
      </c>
      <c r="K13" s="30">
        <v>7345656.6169999996</v>
      </c>
      <c r="L13" s="95">
        <f t="shared" si="4"/>
        <v>1.0982019331283077</v>
      </c>
      <c r="M13" s="95">
        <f t="shared" si="5"/>
        <v>1.0927032980564768</v>
      </c>
      <c r="N13" s="95">
        <f t="shared" si="6"/>
        <v>1.0263181863310749</v>
      </c>
      <c r="O13" s="95">
        <f t="shared" si="7"/>
        <v>1.0195855384112908</v>
      </c>
      <c r="P13" s="30">
        <v>8546972.7520000003</v>
      </c>
      <c r="Q13" s="30">
        <f>7754752.6-47070</f>
        <v>7707682.5999999996</v>
      </c>
      <c r="R13" s="120">
        <v>8546972.7520000003</v>
      </c>
      <c r="S13" s="30">
        <f>7754752.6-47070</f>
        <v>7707682.5999999996</v>
      </c>
      <c r="T13" s="31">
        <f t="shared" si="8"/>
        <v>1.0474317932227215</v>
      </c>
      <c r="U13" s="30"/>
      <c r="V13" s="30">
        <v>4022872.0559999999</v>
      </c>
      <c r="W13" s="31">
        <f t="shared" si="9"/>
        <v>0</v>
      </c>
      <c r="X13" s="120">
        <v>8546972.7520000003</v>
      </c>
      <c r="Y13" s="30">
        <f>7754752.6-47070</f>
        <v>7707682.5999999996</v>
      </c>
      <c r="Z13" s="33">
        <f t="shared" si="10"/>
        <v>1.0474317932227215</v>
      </c>
    </row>
    <row r="14" spans="1:26" ht="15.6">
      <c r="A14" s="61"/>
      <c r="B14" s="61"/>
      <c r="C14" s="70" t="s">
        <v>212</v>
      </c>
      <c r="D14" s="92">
        <f>E14</f>
        <v>9902090.2650000006</v>
      </c>
      <c r="E14" s="92">
        <v>9902090.2650000006</v>
      </c>
      <c r="F14" s="92">
        <f>G14</f>
        <v>4499260</v>
      </c>
      <c r="G14" s="92">
        <f>59680+4077268+362312</f>
        <v>4499260</v>
      </c>
      <c r="H14" s="30">
        <f>I14</f>
        <v>10906738.199999999</v>
      </c>
      <c r="I14" s="30">
        <v>10906738.199999999</v>
      </c>
      <c r="J14" s="30">
        <f>K14</f>
        <v>9577677.6420000009</v>
      </c>
      <c r="K14" s="30">
        <v>9577677.6420000009</v>
      </c>
      <c r="L14" s="95">
        <f t="shared" si="4"/>
        <v>0.87814316859645547</v>
      </c>
      <c r="M14" s="95">
        <f t="shared" si="5"/>
        <v>0.87814316859645547</v>
      </c>
      <c r="N14" s="95">
        <f t="shared" si="6"/>
        <v>0.96723796548828977</v>
      </c>
      <c r="O14" s="95">
        <f t="shared" si="7"/>
        <v>0.96723796548828977</v>
      </c>
      <c r="P14" s="30">
        <f>Q14</f>
        <v>10807797</v>
      </c>
      <c r="Q14" s="30">
        <v>10807797</v>
      </c>
      <c r="R14" s="120">
        <f>S14</f>
        <v>10807797</v>
      </c>
      <c r="S14" s="30">
        <v>10807797</v>
      </c>
      <c r="T14" s="31">
        <f t="shared" si="8"/>
        <v>1.1284360785547516</v>
      </c>
      <c r="U14" s="30"/>
      <c r="V14" s="30">
        <v>5035819.6449999996</v>
      </c>
      <c r="W14" s="31">
        <f t="shared" si="9"/>
        <v>0</v>
      </c>
      <c r="X14" s="120">
        <f>Y14</f>
        <v>10807797</v>
      </c>
      <c r="Y14" s="30">
        <v>10807797</v>
      </c>
      <c r="Z14" s="33">
        <f t="shared" si="10"/>
        <v>1.1284360785547516</v>
      </c>
    </row>
    <row r="15" spans="1:26" ht="15.6">
      <c r="A15" s="61"/>
      <c r="B15" s="61"/>
      <c r="C15" s="69" t="s">
        <v>82</v>
      </c>
      <c r="D15" s="92">
        <f>E15</f>
        <v>5586496.358</v>
      </c>
      <c r="E15" s="92">
        <v>5586496.358</v>
      </c>
      <c r="F15" s="92">
        <v>3559367.9</v>
      </c>
      <c r="G15" s="92">
        <v>3453350.3</v>
      </c>
      <c r="H15" s="30">
        <v>5693082.1399999997</v>
      </c>
      <c r="I15" s="30">
        <v>5668146.5999999996</v>
      </c>
      <c r="J15" s="30">
        <v>6839026.9890000001</v>
      </c>
      <c r="K15" s="30">
        <v>6637508.8509999998</v>
      </c>
      <c r="L15" s="95">
        <f t="shared" si="4"/>
        <v>1.2012872501783367</v>
      </c>
      <c r="M15" s="95">
        <f t="shared" si="5"/>
        <v>1.1710192624516804</v>
      </c>
      <c r="N15" s="95">
        <f t="shared" si="6"/>
        <v>1.2242068285261378</v>
      </c>
      <c r="O15" s="95">
        <f t="shared" si="7"/>
        <v>1.1881344631138842</v>
      </c>
      <c r="P15" s="30">
        <v>7759804.7419999996</v>
      </c>
      <c r="Q15" s="30">
        <v>7556874.9000000004</v>
      </c>
      <c r="R15" s="120">
        <v>7759804.7419999996</v>
      </c>
      <c r="S15" s="30">
        <v>7666322.7000000002</v>
      </c>
      <c r="T15" s="31">
        <f t="shared" si="8"/>
        <v>1.1346357829090297</v>
      </c>
      <c r="U15" s="30"/>
      <c r="V15" s="30">
        <v>4039596.0359999998</v>
      </c>
      <c r="W15" s="31">
        <f t="shared" si="9"/>
        <v>0</v>
      </c>
      <c r="X15" s="120">
        <v>7759804.7419999996</v>
      </c>
      <c r="Y15" s="30">
        <v>7666322.7000000002</v>
      </c>
      <c r="Z15" s="33">
        <f t="shared" si="10"/>
        <v>1.1346357829090297</v>
      </c>
    </row>
    <row r="16" spans="1:26" ht="15.6">
      <c r="A16" s="61"/>
      <c r="B16" s="61"/>
      <c r="C16" s="69" t="s">
        <v>83</v>
      </c>
      <c r="D16" s="92">
        <v>1385562.635</v>
      </c>
      <c r="E16" s="92"/>
      <c r="F16" s="92">
        <v>680436.58600000001</v>
      </c>
      <c r="G16" s="92"/>
      <c r="H16" s="30">
        <v>1390114.1459999999</v>
      </c>
      <c r="I16" s="30"/>
      <c r="J16" s="30">
        <v>1293877.382</v>
      </c>
      <c r="K16" s="30"/>
      <c r="L16" s="95">
        <f t="shared" si="4"/>
        <v>0.93077060306384363</v>
      </c>
      <c r="M16" s="95"/>
      <c r="N16" s="95">
        <f t="shared" si="6"/>
        <v>0.93382814267360781</v>
      </c>
      <c r="O16" s="95"/>
      <c r="P16" s="30">
        <v>1365936.4890000001</v>
      </c>
      <c r="Q16" s="30"/>
      <c r="R16" s="120">
        <v>1365936.4890000001</v>
      </c>
      <c r="S16" s="30"/>
      <c r="T16" s="31">
        <f t="shared" si="8"/>
        <v>1.0556923770385531</v>
      </c>
      <c r="U16" s="30"/>
      <c r="V16" s="30"/>
      <c r="W16" s="31">
        <f t="shared" si="9"/>
        <v>0</v>
      </c>
      <c r="X16" s="120">
        <v>1365936.4890000001</v>
      </c>
      <c r="Y16" s="30"/>
      <c r="Z16" s="33">
        <f t="shared" si="10"/>
        <v>1.0556923770385531</v>
      </c>
    </row>
    <row r="17" spans="1:26" ht="15.6">
      <c r="A17" s="61"/>
      <c r="B17" s="61"/>
      <c r="C17" s="69" t="s">
        <v>84</v>
      </c>
      <c r="D17" s="92">
        <v>124552.01700000001</v>
      </c>
      <c r="E17" s="92"/>
      <c r="F17" s="92">
        <v>90145.004000000001</v>
      </c>
      <c r="G17" s="92"/>
      <c r="H17" s="30">
        <v>110029.70299999999</v>
      </c>
      <c r="I17" s="30"/>
      <c r="J17" s="30">
        <v>131257.23699999999</v>
      </c>
      <c r="K17" s="30"/>
      <c r="L17" s="95">
        <f t="shared" si="4"/>
        <v>1.1929254866751753</v>
      </c>
      <c r="M17" s="95"/>
      <c r="N17" s="95">
        <f t="shared" si="6"/>
        <v>1.0538346962297687</v>
      </c>
      <c r="O17" s="95"/>
      <c r="P17" s="30">
        <v>120638.061</v>
      </c>
      <c r="Q17" s="30"/>
      <c r="R17" s="120">
        <v>120638.061</v>
      </c>
      <c r="S17" s="30"/>
      <c r="T17" s="31">
        <f t="shared" si="8"/>
        <v>0.91909645332546508</v>
      </c>
      <c r="U17" s="30"/>
      <c r="V17" s="30"/>
      <c r="W17" s="31">
        <f t="shared" si="9"/>
        <v>0</v>
      </c>
      <c r="X17" s="120">
        <v>120638.061</v>
      </c>
      <c r="Y17" s="30"/>
      <c r="Z17" s="33">
        <f t="shared" si="10"/>
        <v>0.91909645332546508</v>
      </c>
    </row>
    <row r="18" spans="1:26" ht="15.6">
      <c r="A18" s="61"/>
      <c r="B18" s="61"/>
      <c r="C18" s="69" t="s">
        <v>85</v>
      </c>
      <c r="D18" s="92">
        <v>1484697.416</v>
      </c>
      <c r="E18" s="92"/>
      <c r="F18" s="92">
        <v>219490.46400000001</v>
      </c>
      <c r="G18" s="92"/>
      <c r="H18" s="30">
        <v>1565156.5549999999</v>
      </c>
      <c r="I18" s="30"/>
      <c r="J18" s="30">
        <v>1934116.69</v>
      </c>
      <c r="K18" s="30"/>
      <c r="L18" s="95">
        <f t="shared" si="4"/>
        <v>1.2357336931065022</v>
      </c>
      <c r="M18" s="95"/>
      <c r="N18" s="95">
        <f t="shared" si="6"/>
        <v>1.3027009201718716</v>
      </c>
      <c r="O18" s="95"/>
      <c r="P18" s="30">
        <v>2036943.997</v>
      </c>
      <c r="Q18" s="30"/>
      <c r="R18" s="120">
        <v>2036943.997</v>
      </c>
      <c r="S18" s="30"/>
      <c r="T18" s="31">
        <f t="shared" si="8"/>
        <v>1.0531649964718519</v>
      </c>
      <c r="U18" s="30"/>
      <c r="V18" s="30"/>
      <c r="W18" s="31">
        <f t="shared" si="9"/>
        <v>0</v>
      </c>
      <c r="X18" s="120">
        <v>2036943.997</v>
      </c>
      <c r="Y18" s="30"/>
      <c r="Z18" s="33">
        <f t="shared" si="10"/>
        <v>1.0531649964718519</v>
      </c>
    </row>
    <row r="19" spans="1:26" ht="15.6">
      <c r="A19" s="61"/>
      <c r="B19" s="61"/>
      <c r="C19" s="69" t="s">
        <v>8</v>
      </c>
      <c r="D19" s="92">
        <f>E19</f>
        <v>13451826.455</v>
      </c>
      <c r="E19" s="92">
        <v>13451826.455</v>
      </c>
      <c r="F19" s="92">
        <f>G19</f>
        <v>8467276</v>
      </c>
      <c r="G19" s="92">
        <v>8467276</v>
      </c>
      <c r="H19" s="30">
        <f>I19</f>
        <v>15254687</v>
      </c>
      <c r="I19" s="30">
        <v>15254687</v>
      </c>
      <c r="J19" s="30">
        <f>K19</f>
        <v>17702911.875</v>
      </c>
      <c r="K19" s="30">
        <v>17702911.875</v>
      </c>
      <c r="L19" s="95">
        <f t="shared" si="4"/>
        <v>1.1604900103817273</v>
      </c>
      <c r="M19" s="95">
        <f t="shared" si="5"/>
        <v>1.1604900103817273</v>
      </c>
      <c r="N19" s="95">
        <f t="shared" si="6"/>
        <v>1.3160229158635841</v>
      </c>
      <c r="O19" s="95">
        <f t="shared" si="7"/>
        <v>1.3160229158635841</v>
      </c>
      <c r="P19" s="30">
        <f>Q19</f>
        <v>10932758.6</v>
      </c>
      <c r="Q19" s="30">
        <v>10932758.6</v>
      </c>
      <c r="R19" s="120">
        <f>S19</f>
        <v>10457596.9</v>
      </c>
      <c r="S19" s="30">
        <v>10457596.9</v>
      </c>
      <c r="T19" s="31">
        <f t="shared" si="8"/>
        <v>0.59072750143258568</v>
      </c>
      <c r="U19" s="30"/>
      <c r="V19" s="30">
        <v>8106114.4919999996</v>
      </c>
      <c r="W19" s="31">
        <f t="shared" si="9"/>
        <v>0</v>
      </c>
      <c r="X19" s="120">
        <f>Y19</f>
        <v>10457596.9</v>
      </c>
      <c r="Y19" s="30">
        <v>10457596.9</v>
      </c>
      <c r="Z19" s="33">
        <f t="shared" si="10"/>
        <v>0.59072750143258568</v>
      </c>
    </row>
    <row r="20" spans="1:26" ht="15.6">
      <c r="A20" s="61"/>
      <c r="B20" s="61"/>
      <c r="C20" s="69" t="s">
        <v>9</v>
      </c>
      <c r="D20" s="92">
        <f>E20</f>
        <v>3759934.13</v>
      </c>
      <c r="E20" s="92">
        <v>3759934.13</v>
      </c>
      <c r="F20" s="92">
        <f>G20</f>
        <v>872561</v>
      </c>
      <c r="G20" s="92">
        <v>872561</v>
      </c>
      <c r="H20" s="30">
        <f>I20</f>
        <v>3451296</v>
      </c>
      <c r="I20" s="30">
        <v>3451296</v>
      </c>
      <c r="J20" s="30">
        <f>K20</f>
        <v>3854260.2570000002</v>
      </c>
      <c r="K20" s="30">
        <v>3854260.2570000002</v>
      </c>
      <c r="L20" s="95">
        <f t="shared" si="4"/>
        <v>1.1167573737517733</v>
      </c>
      <c r="M20" s="95">
        <f t="shared" si="5"/>
        <v>1.1167573737517733</v>
      </c>
      <c r="N20" s="95">
        <f t="shared" si="6"/>
        <v>1.0250871753968733</v>
      </c>
      <c r="O20" s="95">
        <f t="shared" si="7"/>
        <v>1.0250871753968733</v>
      </c>
      <c r="P20" s="30">
        <f>Q20</f>
        <v>3708423</v>
      </c>
      <c r="Q20" s="30">
        <v>3708423</v>
      </c>
      <c r="R20" s="120">
        <f>S20</f>
        <v>3706423</v>
      </c>
      <c r="S20" s="30">
        <v>3706423</v>
      </c>
      <c r="T20" s="31">
        <f t="shared" si="8"/>
        <v>0.961643156626099</v>
      </c>
      <c r="U20" s="30"/>
      <c r="V20" s="30">
        <v>988191.27800000005</v>
      </c>
      <c r="W20" s="31">
        <f t="shared" si="9"/>
        <v>0</v>
      </c>
      <c r="X20" s="120">
        <f>Y20</f>
        <v>3706423</v>
      </c>
      <c r="Y20" s="30">
        <v>3706423</v>
      </c>
      <c r="Z20" s="33">
        <f t="shared" si="10"/>
        <v>0.961643156626099</v>
      </c>
    </row>
    <row r="21" spans="1:26" ht="15.6">
      <c r="A21" s="61"/>
      <c r="B21" s="61"/>
      <c r="C21" s="69" t="s">
        <v>10</v>
      </c>
      <c r="D21" s="92">
        <v>4714359.9189999998</v>
      </c>
      <c r="E21" s="92"/>
      <c r="F21" s="92">
        <v>1978797.64</v>
      </c>
      <c r="G21" s="92"/>
      <c r="H21" s="30">
        <v>4705832.1160000004</v>
      </c>
      <c r="I21" s="30"/>
      <c r="J21" s="30">
        <v>4444210.2920000004</v>
      </c>
      <c r="K21" s="30"/>
      <c r="L21" s="95">
        <f t="shared" si="4"/>
        <v>0.94440476890144964</v>
      </c>
      <c r="M21" s="95"/>
      <c r="N21" s="95">
        <f t="shared" si="6"/>
        <v>0.94269643564734384</v>
      </c>
      <c r="O21" s="95"/>
      <c r="P21" s="30">
        <v>4610951.2439999999</v>
      </c>
      <c r="Q21" s="30"/>
      <c r="R21" s="120">
        <v>4610951.2439999999</v>
      </c>
      <c r="S21" s="30"/>
      <c r="T21" s="31">
        <f t="shared" si="8"/>
        <v>1.0375186908459639</v>
      </c>
      <c r="U21" s="30"/>
      <c r="V21" s="30"/>
      <c r="W21" s="31">
        <f t="shared" si="9"/>
        <v>0</v>
      </c>
      <c r="X21" s="120">
        <v>4610951.2439999999</v>
      </c>
      <c r="Y21" s="30"/>
      <c r="Z21" s="33">
        <f t="shared" si="10"/>
        <v>1.0375186908459639</v>
      </c>
    </row>
    <row r="22" spans="1:26" ht="15.6">
      <c r="A22" s="61"/>
      <c r="B22" s="61"/>
      <c r="C22" s="69" t="s">
        <v>11</v>
      </c>
      <c r="D22" s="92">
        <f>E22</f>
        <v>57685.646000000001</v>
      </c>
      <c r="E22" s="92">
        <v>57685.646000000001</v>
      </c>
      <c r="F22" s="92">
        <f>G22</f>
        <v>23469</v>
      </c>
      <c r="G22" s="92">
        <v>23469</v>
      </c>
      <c r="H22" s="30">
        <f>I22</f>
        <v>53401</v>
      </c>
      <c r="I22" s="30">
        <v>53401</v>
      </c>
      <c r="J22" s="30">
        <f>K22</f>
        <v>59988.536999999997</v>
      </c>
      <c r="K22" s="30">
        <v>59988.536999999997</v>
      </c>
      <c r="L22" s="95">
        <f t="shared" si="4"/>
        <v>1.1233598059961423</v>
      </c>
      <c r="M22" s="95">
        <f t="shared" si="5"/>
        <v>1.1233598059961423</v>
      </c>
      <c r="N22" s="95">
        <f t="shared" si="6"/>
        <v>1.0399213870292794</v>
      </c>
      <c r="O22" s="95">
        <f t="shared" si="7"/>
        <v>1.0399213870292794</v>
      </c>
      <c r="P22" s="30">
        <f>Q22</f>
        <v>63932</v>
      </c>
      <c r="Q22" s="30">
        <v>63932</v>
      </c>
      <c r="R22" s="120">
        <f>S22</f>
        <v>63932</v>
      </c>
      <c r="S22" s="30">
        <v>63932</v>
      </c>
      <c r="T22" s="31">
        <f t="shared" si="8"/>
        <v>1.0657369423761744</v>
      </c>
      <c r="U22" s="30"/>
      <c r="V22" s="30">
        <v>18479.687999999998</v>
      </c>
      <c r="W22" s="31">
        <f t="shared" si="9"/>
        <v>0</v>
      </c>
      <c r="X22" s="120">
        <f>Y22</f>
        <v>63932</v>
      </c>
      <c r="Y22" s="30">
        <v>63932</v>
      </c>
      <c r="Z22" s="33">
        <f t="shared" si="10"/>
        <v>1.0657369423761744</v>
      </c>
    </row>
    <row r="23" spans="1:26" ht="15.6">
      <c r="A23" s="61"/>
      <c r="B23" s="61"/>
      <c r="C23" s="69" t="s">
        <v>12</v>
      </c>
      <c r="D23" s="92">
        <f>D9-D24-D10-D11-D12-D15-D16-D17-D18-D19-D20-D21-D22</f>
        <v>1060274.3559999939</v>
      </c>
      <c r="E23" s="92">
        <f>E9-E24-E10-E11-E12-E15-E16-E17-E18-E19-E20-E21-E22</f>
        <v>123317.35100000602</v>
      </c>
      <c r="F23" s="92">
        <f t="shared" ref="F23:G23" si="11">F9-F24-F10-F11-F12-F15-F16-F17-F18-F19-F20-F21-F22</f>
        <v>546354.73799999128</v>
      </c>
      <c r="G23" s="92">
        <f t="shared" si="11"/>
        <v>63465.969000000507</v>
      </c>
      <c r="H23" s="92">
        <f t="shared" ref="H23:I23" si="12">H9-H24-H10-H11-H12-H15-H16-H17-H18-H19-H20-H21-H22</f>
        <v>1014166.236999996</v>
      </c>
      <c r="I23" s="92">
        <f t="shared" si="12"/>
        <v>115600.04899999499</v>
      </c>
      <c r="J23" s="92">
        <f t="shared" ref="J23:K23" si="13">J9-J24-J10-J11-J12-J15-J16-J17-J18-J19-J20-J21-J22</f>
        <v>1110356.1309999921</v>
      </c>
      <c r="K23" s="92">
        <f t="shared" si="13"/>
        <v>121289.875000007</v>
      </c>
      <c r="L23" s="95">
        <f t="shared" si="4"/>
        <v>1.094846279131255</v>
      </c>
      <c r="M23" s="95">
        <f t="shared" si="5"/>
        <v>1.0492199272338738</v>
      </c>
      <c r="N23" s="95">
        <f t="shared" si="6"/>
        <v>1.0472347319508297</v>
      </c>
      <c r="O23" s="95">
        <f t="shared" si="7"/>
        <v>0.98355887485777305</v>
      </c>
      <c r="P23" s="92">
        <f>P9-P24-P10-P11-P12-P15-P16-P17-P18-P19-P20-P21-P22</f>
        <v>1102660.5550000044</v>
      </c>
      <c r="Q23" s="92">
        <f>Q9-Q24-Q10-Q11-Q12-Q15-Q16-Q17-Q18-Q19-Q20-Q21-Q22</f>
        <v>115154.59999999404</v>
      </c>
      <c r="R23" s="121">
        <f>R9-R24-R10-R11-R12-R15-R16-R17-R18-R19-R20-R21-R22</f>
        <v>326455.55500000063</v>
      </c>
      <c r="S23" s="92">
        <f>S9-S24-S10-S11-S12-S15-S16-S17-S18-S19-S20-S21-S22</f>
        <v>99907.499999994412</v>
      </c>
      <c r="T23" s="31">
        <f t="shared" si="8"/>
        <v>0.29400977387857818</v>
      </c>
      <c r="U23" s="92"/>
      <c r="V23" s="92">
        <f t="shared" ref="V23" si="14">V9-V24-V10-V11-V12-V15-V16-V17-V18-V19-V20-V21-V22</f>
        <v>62338.1770000057</v>
      </c>
      <c r="W23" s="31">
        <f t="shared" si="9"/>
        <v>0</v>
      </c>
      <c r="X23" s="121">
        <f>X9-X24-X10-X11-X12-X15-X16-X17-X18-X19-X20-X21-X22</f>
        <v>326455.55500000063</v>
      </c>
      <c r="Y23" s="92">
        <f>Y9-Y24-Y10-Y11-Y12-Y15-Y16-Y17-Y18-Y19-Y20-Y21-Y22</f>
        <v>99907.499999994412</v>
      </c>
      <c r="Z23" s="33">
        <f t="shared" si="10"/>
        <v>0.29400977387857818</v>
      </c>
    </row>
    <row r="24" spans="1:26" ht="15.6">
      <c r="A24" s="61"/>
      <c r="B24" s="61"/>
      <c r="C24" s="69" t="s">
        <v>13</v>
      </c>
      <c r="D24" s="92">
        <v>8755511.4700000007</v>
      </c>
      <c r="E24" s="92">
        <v>3199303.0630000001</v>
      </c>
      <c r="F24" s="92">
        <v>3690619.7820000001</v>
      </c>
      <c r="G24" s="92">
        <v>1178192.4310000001</v>
      </c>
      <c r="H24" s="30">
        <v>7645878.8799999999</v>
      </c>
      <c r="I24" s="30">
        <v>3052632.9509999999</v>
      </c>
      <c r="J24" s="30">
        <v>8427314.8910000008</v>
      </c>
      <c r="K24" s="30">
        <v>3101080.3229999999</v>
      </c>
      <c r="L24" s="95">
        <f t="shared" si="4"/>
        <v>1.1022035560939989</v>
      </c>
      <c r="M24" s="95">
        <f t="shared" si="5"/>
        <v>1.015870683694261</v>
      </c>
      <c r="N24" s="95">
        <f t="shared" si="6"/>
        <v>0.96251543040923004</v>
      </c>
      <c r="O24" s="95">
        <f t="shared" si="7"/>
        <v>0.96929870722909994</v>
      </c>
      <c r="P24" s="30">
        <v>6704320.568</v>
      </c>
      <c r="Q24" s="30">
        <v>2353029</v>
      </c>
      <c r="R24" s="120">
        <v>6704320.568</v>
      </c>
      <c r="S24" s="30">
        <v>2611172</v>
      </c>
      <c r="T24" s="31">
        <f t="shared" si="8"/>
        <v>0.79554646464675449</v>
      </c>
      <c r="U24" s="30"/>
      <c r="V24" s="30">
        <v>1756619.291</v>
      </c>
      <c r="W24" s="31">
        <f t="shared" si="9"/>
        <v>0</v>
      </c>
      <c r="X24" s="120">
        <v>6704320.568</v>
      </c>
      <c r="Y24" s="30">
        <v>2611172</v>
      </c>
      <c r="Z24" s="33">
        <f t="shared" si="10"/>
        <v>0.79554646464675449</v>
      </c>
    </row>
    <row r="25" spans="1:26" ht="15.6">
      <c r="A25" s="61"/>
      <c r="B25" s="61"/>
      <c r="C25" s="69" t="s">
        <v>14</v>
      </c>
      <c r="D25" s="92">
        <v>23011555.500999998</v>
      </c>
      <c r="E25" s="92">
        <v>23226971.250999998</v>
      </c>
      <c r="F25" s="92">
        <v>5356048.9869999997</v>
      </c>
      <c r="G25" s="92">
        <v>5337901.4000000004</v>
      </c>
      <c r="H25" s="30">
        <v>11008341.141000001</v>
      </c>
      <c r="I25" s="30">
        <v>10881446</v>
      </c>
      <c r="J25" s="30">
        <v>19198860.092</v>
      </c>
      <c r="K25" s="30">
        <v>18679324.030000001</v>
      </c>
      <c r="L25" s="95">
        <f t="shared" si="4"/>
        <v>1.744028445893163</v>
      </c>
      <c r="M25" s="95">
        <f t="shared" si="5"/>
        <v>1.7166214885411371</v>
      </c>
      <c r="N25" s="95">
        <f t="shared" si="6"/>
        <v>0.83431387726769224</v>
      </c>
      <c r="O25" s="95">
        <f t="shared" si="7"/>
        <v>0.80420834159321541</v>
      </c>
      <c r="P25" s="30"/>
      <c r="Q25" s="30">
        <v>22199.1</v>
      </c>
      <c r="R25" s="120">
        <v>22021091.333000001</v>
      </c>
      <c r="S25" s="30">
        <v>25176859</v>
      </c>
      <c r="T25" s="31">
        <f t="shared" si="8"/>
        <v>1.1469999378856872</v>
      </c>
      <c r="U25" s="30"/>
      <c r="V25" s="30">
        <v>6874644.5880000005</v>
      </c>
      <c r="W25" s="31">
        <f t="shared" si="9"/>
        <v>0</v>
      </c>
      <c r="X25" s="120">
        <f>22021091.333+601245.7</f>
        <v>22622337.033</v>
      </c>
      <c r="Y25" s="30">
        <v>26711782</v>
      </c>
      <c r="Z25" s="33">
        <f t="shared" si="10"/>
        <v>1.1783166773753684</v>
      </c>
    </row>
    <row r="26" spans="1:26" ht="31.2">
      <c r="A26" s="61"/>
      <c r="B26" s="61"/>
      <c r="C26" s="69" t="s">
        <v>86</v>
      </c>
      <c r="D26" s="92">
        <f>431561.233+25570.115</f>
        <v>457131.348</v>
      </c>
      <c r="E26" s="92">
        <f>836531.612+23389.789</f>
        <v>859921.40099999995</v>
      </c>
      <c r="F26" s="92">
        <f>108487.422-298038.869</f>
        <v>-189551.44699999999</v>
      </c>
      <c r="G26" s="92">
        <f>101519-298039</f>
        <v>-196520</v>
      </c>
      <c r="H26" s="30">
        <f>642.107-13980.624</f>
        <v>-13338.517</v>
      </c>
      <c r="I26" s="30"/>
      <c r="J26" s="30">
        <f>197310.562-368035.806</f>
        <v>-170725.24399999998</v>
      </c>
      <c r="K26" s="30">
        <f>194289.49-368035.806</f>
        <v>-173746.31599999999</v>
      </c>
      <c r="L26" s="95"/>
      <c r="M26" s="95"/>
      <c r="N26" s="95"/>
      <c r="O26" s="95"/>
      <c r="P26" s="30"/>
      <c r="Q26" s="30"/>
      <c r="R26" s="120">
        <f>7.843-51921.586</f>
        <v>-51913.743000000002</v>
      </c>
      <c r="S26" s="30">
        <v>5639.4</v>
      </c>
      <c r="T26" s="31">
        <f t="shared" si="8"/>
        <v>0.30407772033993996</v>
      </c>
      <c r="U26" s="30"/>
      <c r="V26" s="30">
        <f>101397-33378</f>
        <v>68019</v>
      </c>
      <c r="W26" s="31"/>
      <c r="X26" s="120">
        <f>7.843-51921.586</f>
        <v>-51913.743000000002</v>
      </c>
      <c r="Y26" s="30">
        <v>5639</v>
      </c>
      <c r="Z26" s="33">
        <f t="shared" si="10"/>
        <v>0.30407772033993996</v>
      </c>
    </row>
    <row r="27" spans="1:26" ht="31.2">
      <c r="A27" s="61"/>
      <c r="B27" s="61"/>
      <c r="C27" s="69" t="s">
        <v>15</v>
      </c>
      <c r="D27" s="92">
        <v>21830653.473000001</v>
      </c>
      <c r="E27" s="92">
        <v>21856995.907000002</v>
      </c>
      <c r="F27" s="92">
        <v>5454684.1919999998</v>
      </c>
      <c r="G27" s="92">
        <v>5465583.2000000002</v>
      </c>
      <c r="H27" s="30">
        <v>10877871.807</v>
      </c>
      <c r="I27" s="30">
        <v>10881446.077</v>
      </c>
      <c r="J27" s="30">
        <v>18709650.884</v>
      </c>
      <c r="K27" s="30">
        <v>18730564.660999998</v>
      </c>
      <c r="L27" s="95">
        <f t="shared" si="4"/>
        <v>1.7199734668651072</v>
      </c>
      <c r="M27" s="95">
        <f t="shared" si="5"/>
        <v>1.7213304673347232</v>
      </c>
      <c r="N27" s="95">
        <f t="shared" si="6"/>
        <v>0.857035768862346</v>
      </c>
      <c r="O27" s="95">
        <f t="shared" si="7"/>
        <v>0.85695970025786017</v>
      </c>
      <c r="P27" s="30"/>
      <c r="Q27" s="30">
        <v>22199.1</v>
      </c>
      <c r="R27" s="120">
        <v>21674173.565000001</v>
      </c>
      <c r="S27" s="30">
        <v>25171219.600000001</v>
      </c>
      <c r="T27" s="31">
        <f t="shared" si="8"/>
        <v>1.158448850776536</v>
      </c>
      <c r="U27" s="30"/>
      <c r="V27" s="30">
        <v>6500679</v>
      </c>
      <c r="W27" s="31">
        <f t="shared" si="9"/>
        <v>0</v>
      </c>
      <c r="X27" s="120">
        <f>21674173.565+595606.2</f>
        <v>22269779.765000001</v>
      </c>
      <c r="Y27" s="30">
        <v>25686770.899999999</v>
      </c>
      <c r="Z27" s="33">
        <f t="shared" si="10"/>
        <v>1.1902830204087094</v>
      </c>
    </row>
    <row r="28" spans="1:26" ht="31.2">
      <c r="A28" s="61"/>
      <c r="B28" s="61"/>
      <c r="C28" s="70" t="s">
        <v>87</v>
      </c>
      <c r="D28" s="35">
        <f>(D29+D32+D35)/D8*100</f>
        <v>8.702034850854595</v>
      </c>
      <c r="E28" s="35">
        <f t="shared" ref="E28:K28" si="15">(E29+E32+E35)/E8*100</f>
        <v>10.531945383189429</v>
      </c>
      <c r="F28" s="35">
        <f t="shared" ref="F28" si="16">(F29+F32+F35)/F8*100</f>
        <v>2.9873846232062791</v>
      </c>
      <c r="G28" s="35">
        <f t="shared" ref="G28" si="17">(G29+G32+G35)/G8*100</f>
        <v>3.6023183113085584</v>
      </c>
      <c r="H28" s="35">
        <f t="shared" si="15"/>
        <v>3.0326919140153765</v>
      </c>
      <c r="I28" s="35">
        <f t="shared" si="15"/>
        <v>3.716868555171597</v>
      </c>
      <c r="J28" s="35">
        <f t="shared" si="15"/>
        <v>6.3506501358938428</v>
      </c>
      <c r="K28" s="35">
        <f t="shared" si="15"/>
        <v>7.6737111769128941</v>
      </c>
      <c r="L28" s="95">
        <f t="shared" si="4"/>
        <v>2.0940637281831203</v>
      </c>
      <c r="M28" s="95">
        <f t="shared" si="5"/>
        <v>2.0645635063515506</v>
      </c>
      <c r="N28" s="95">
        <f t="shared" si="6"/>
        <v>0.72978909470469067</v>
      </c>
      <c r="O28" s="95">
        <f t="shared" si="7"/>
        <v>0.72861289132407514</v>
      </c>
      <c r="P28" s="34"/>
      <c r="Q28" s="34"/>
      <c r="R28" s="122">
        <f t="shared" ref="R28" si="18">(R29+R32+R35)/R8*100</f>
        <v>9.673035458615912</v>
      </c>
      <c r="S28" s="35">
        <f t="shared" ref="S28" si="19">(S29+S32+S35)/S8*100</f>
        <v>11.376012909033351</v>
      </c>
      <c r="T28" s="31">
        <f t="shared" si="8"/>
        <v>1.523156724371252</v>
      </c>
      <c r="U28" s="35"/>
      <c r="V28" s="35"/>
      <c r="W28" s="31">
        <f t="shared" si="9"/>
        <v>0</v>
      </c>
      <c r="X28" s="122">
        <f t="shared" ref="X28" si="20">(X29+X32+X35)/X8*100</f>
        <v>9.874088323913508</v>
      </c>
      <c r="Y28" s="35">
        <f t="shared" ref="Y28" si="21">(Y29+Y32+Y35)/Y8*100</f>
        <v>11.540541402762713</v>
      </c>
      <c r="Z28" s="33">
        <f t="shared" si="10"/>
        <v>1.5548153515976593</v>
      </c>
    </row>
    <row r="29" spans="1:26" ht="15.6">
      <c r="A29" s="61"/>
      <c r="B29" s="61"/>
      <c r="C29" s="69" t="s">
        <v>16</v>
      </c>
      <c r="D29" s="92">
        <f>D31</f>
        <v>737217.5</v>
      </c>
      <c r="E29" s="92">
        <f>E31</f>
        <v>737217.5</v>
      </c>
      <c r="F29" s="92">
        <v>313376</v>
      </c>
      <c r="G29" s="92">
        <v>313376</v>
      </c>
      <c r="H29" s="30">
        <v>0</v>
      </c>
      <c r="I29" s="30">
        <v>0</v>
      </c>
      <c r="J29" s="30">
        <f>K29</f>
        <v>2483627</v>
      </c>
      <c r="K29" s="30">
        <v>2483627</v>
      </c>
      <c r="L29" s="95"/>
      <c r="M29" s="95"/>
      <c r="N29" s="95">
        <f t="shared" si="6"/>
        <v>3.3689202982837494</v>
      </c>
      <c r="O29" s="95">
        <f t="shared" si="7"/>
        <v>3.3689202982837494</v>
      </c>
      <c r="P29" s="30"/>
      <c r="Q29" s="30"/>
      <c r="R29" s="120"/>
      <c r="S29" s="30"/>
      <c r="T29" s="31">
        <f t="shared" si="8"/>
        <v>0</v>
      </c>
      <c r="U29" s="30"/>
      <c r="V29" s="30"/>
      <c r="W29" s="31"/>
      <c r="X29" s="120"/>
      <c r="Y29" s="30"/>
      <c r="Z29" s="33">
        <f t="shared" si="10"/>
        <v>0</v>
      </c>
    </row>
    <row r="30" spans="1:26" ht="15.6">
      <c r="A30" s="61"/>
      <c r="B30" s="61"/>
      <c r="C30" s="70" t="s">
        <v>17</v>
      </c>
      <c r="D30" s="93"/>
      <c r="E30" s="93"/>
      <c r="F30" s="93"/>
      <c r="G30" s="93"/>
      <c r="H30" s="35"/>
      <c r="I30" s="35"/>
      <c r="J30" s="35"/>
      <c r="K30" s="35">
        <v>0</v>
      </c>
      <c r="L30" s="95"/>
      <c r="M30" s="95"/>
      <c r="N30" s="95"/>
      <c r="O30" s="95"/>
      <c r="P30" s="35"/>
      <c r="Q30" s="35"/>
      <c r="R30" s="122"/>
      <c r="S30" s="35"/>
      <c r="T30" s="31"/>
      <c r="U30" s="35"/>
      <c r="V30" s="35"/>
      <c r="W30" s="31"/>
      <c r="X30" s="122"/>
      <c r="Y30" s="35"/>
      <c r="Z30" s="33"/>
    </row>
    <row r="31" spans="1:26" ht="15.6">
      <c r="A31" s="61"/>
      <c r="B31" s="61"/>
      <c r="C31" s="70" t="s">
        <v>18</v>
      </c>
      <c r="D31" s="93">
        <f>E31</f>
        <v>737217.5</v>
      </c>
      <c r="E31" s="93">
        <v>737217.5</v>
      </c>
      <c r="F31" s="93">
        <v>313376</v>
      </c>
      <c r="G31" s="93">
        <v>313376</v>
      </c>
      <c r="H31" s="35">
        <v>0</v>
      </c>
      <c r="I31" s="35">
        <v>0</v>
      </c>
      <c r="J31" s="35">
        <f>K31</f>
        <v>2266579</v>
      </c>
      <c r="K31" s="35">
        <f>2191579+75000</f>
        <v>2266579</v>
      </c>
      <c r="L31" s="95"/>
      <c r="M31" s="95"/>
      <c r="N31" s="95">
        <f t="shared" si="6"/>
        <v>3.0745051494301205</v>
      </c>
      <c r="O31" s="95">
        <f t="shared" si="7"/>
        <v>3.0745051494301205</v>
      </c>
      <c r="P31" s="35"/>
      <c r="Q31" s="35"/>
      <c r="R31" s="122"/>
      <c r="S31" s="35"/>
      <c r="T31" s="31">
        <f t="shared" si="8"/>
        <v>0</v>
      </c>
      <c r="U31" s="35"/>
      <c r="V31" s="35"/>
      <c r="W31" s="31"/>
      <c r="X31" s="122"/>
      <c r="Y31" s="35"/>
      <c r="Z31" s="33">
        <f t="shared" si="10"/>
        <v>0</v>
      </c>
    </row>
    <row r="32" spans="1:26" ht="15.6">
      <c r="A32" s="61"/>
      <c r="B32" s="61"/>
      <c r="C32" s="69" t="s">
        <v>19</v>
      </c>
      <c r="D32" s="92">
        <f>E32</f>
        <v>11316900.4</v>
      </c>
      <c r="E32" s="92">
        <v>11316900.4</v>
      </c>
      <c r="F32" s="92">
        <f>G32</f>
        <v>1175728.6329999999</v>
      </c>
      <c r="G32" s="92">
        <v>1175728.6329999999</v>
      </c>
      <c r="H32" s="30">
        <f>I32</f>
        <v>4995236.8</v>
      </c>
      <c r="I32" s="30">
        <v>4995236.8</v>
      </c>
      <c r="J32" s="30">
        <f>K32</f>
        <v>4810111</v>
      </c>
      <c r="K32" s="30">
        <v>4810111</v>
      </c>
      <c r="L32" s="95">
        <f t="shared" si="4"/>
        <v>0.96293953471835414</v>
      </c>
      <c r="M32" s="95">
        <f t="shared" si="5"/>
        <v>0.96293953471835414</v>
      </c>
      <c r="N32" s="95">
        <f t="shared" si="6"/>
        <v>0.42503784870281264</v>
      </c>
      <c r="O32" s="95">
        <f t="shared" si="7"/>
        <v>0.42503784870281264</v>
      </c>
      <c r="P32" s="30"/>
      <c r="Q32" s="30"/>
      <c r="R32" s="120">
        <f>S32</f>
        <v>10852028</v>
      </c>
      <c r="S32" s="30">
        <v>10852028</v>
      </c>
      <c r="T32" s="31">
        <f t="shared" si="8"/>
        <v>2.2560868137970207</v>
      </c>
      <c r="U32" s="30"/>
      <c r="V32" s="30">
        <v>1739436.379</v>
      </c>
      <c r="W32" s="31">
        <f t="shared" si="9"/>
        <v>0</v>
      </c>
      <c r="X32" s="120">
        <f>Y32</f>
        <v>10852028</v>
      </c>
      <c r="Y32" s="30">
        <f>S32</f>
        <v>10852028</v>
      </c>
      <c r="Z32" s="33">
        <f t="shared" si="10"/>
        <v>2.2560868137970207</v>
      </c>
    </row>
    <row r="33" spans="1:26" ht="15.6">
      <c r="A33" s="61"/>
      <c r="B33" s="61"/>
      <c r="C33" s="70" t="s">
        <v>20</v>
      </c>
      <c r="D33" s="93">
        <f>E33</f>
        <v>5466996.1390000004</v>
      </c>
      <c r="E33" s="93">
        <v>5466996.1390000004</v>
      </c>
      <c r="F33" s="93">
        <f>G33</f>
        <v>118157.54399999999</v>
      </c>
      <c r="G33" s="93">
        <v>118157.54399999999</v>
      </c>
      <c r="H33" s="35">
        <f>I33</f>
        <v>1239762.5</v>
      </c>
      <c r="I33" s="35">
        <v>1239762.5</v>
      </c>
      <c r="J33" s="35">
        <f>K33</f>
        <v>916274.61199999996</v>
      </c>
      <c r="K33" s="35">
        <v>916274.61199999996</v>
      </c>
      <c r="L33" s="95">
        <f t="shared" si="4"/>
        <v>0.73907269497181916</v>
      </c>
      <c r="M33" s="95">
        <f t="shared" si="5"/>
        <v>0.73907269497181916</v>
      </c>
      <c r="N33" s="95">
        <f t="shared" si="6"/>
        <v>0.1676011083058129</v>
      </c>
      <c r="O33" s="95">
        <f t="shared" si="7"/>
        <v>0.1676011083058129</v>
      </c>
      <c r="P33" s="35"/>
      <c r="Q33" s="35"/>
      <c r="R33" s="122">
        <f>S33</f>
        <v>1685226.8</v>
      </c>
      <c r="S33" s="35">
        <v>1685226.8</v>
      </c>
      <c r="T33" s="31">
        <f t="shared" si="8"/>
        <v>1.8392158616307925</v>
      </c>
      <c r="U33" s="35"/>
      <c r="V33" s="35">
        <v>346530.658</v>
      </c>
      <c r="W33" s="31"/>
      <c r="X33" s="122">
        <f>Y33</f>
        <v>1685226.8</v>
      </c>
      <c r="Y33" s="35">
        <f>S33</f>
        <v>1685226.8</v>
      </c>
      <c r="Z33" s="33">
        <f t="shared" si="10"/>
        <v>1.8392158616307925</v>
      </c>
    </row>
    <row r="34" spans="1:26" ht="15.6">
      <c r="A34" s="61"/>
      <c r="B34" s="61"/>
      <c r="C34" s="69" t="s">
        <v>21</v>
      </c>
      <c r="D34" s="92">
        <f>E34</f>
        <v>5853836.1519999998</v>
      </c>
      <c r="E34" s="92">
        <v>5853836.1519999998</v>
      </c>
      <c r="F34" s="92">
        <f>G34</f>
        <v>2836531</v>
      </c>
      <c r="G34" s="92">
        <v>2836531</v>
      </c>
      <c r="H34" s="30">
        <f>I34</f>
        <v>5640243.9000000004</v>
      </c>
      <c r="I34" s="30">
        <v>5640243.9000000004</v>
      </c>
      <c r="J34" s="30">
        <f>K34</f>
        <v>5984033.0259999996</v>
      </c>
      <c r="K34" s="30">
        <v>5984033.0259999996</v>
      </c>
      <c r="L34" s="95">
        <f t="shared" si="4"/>
        <v>1.0609528829063579</v>
      </c>
      <c r="M34" s="95">
        <f t="shared" si="5"/>
        <v>1.0609528829063579</v>
      </c>
      <c r="N34" s="95">
        <f t="shared" si="6"/>
        <v>1.0222412911156589</v>
      </c>
      <c r="O34" s="95">
        <f t="shared" si="7"/>
        <v>1.0222412911156589</v>
      </c>
      <c r="P34" s="30"/>
      <c r="Q34" s="30"/>
      <c r="R34" s="120">
        <f>S34</f>
        <v>6520450.5999999996</v>
      </c>
      <c r="S34" s="30">
        <v>6520450.5999999996</v>
      </c>
      <c r="T34" s="31">
        <f t="shared" si="8"/>
        <v>1.0896414795288263</v>
      </c>
      <c r="U34" s="30"/>
      <c r="V34" s="30">
        <v>3044595.4130000002</v>
      </c>
      <c r="W34" s="31">
        <f t="shared" si="9"/>
        <v>0</v>
      </c>
      <c r="X34" s="120">
        <f>Y34</f>
        <v>6589323</v>
      </c>
      <c r="Y34" s="30">
        <v>6589323</v>
      </c>
      <c r="Z34" s="33">
        <f t="shared" si="10"/>
        <v>1.1011508411417648</v>
      </c>
    </row>
    <row r="35" spans="1:26" ht="15.6">
      <c r="A35" s="61"/>
      <c r="B35" s="61"/>
      <c r="C35" s="69" t="s">
        <v>22</v>
      </c>
      <c r="D35" s="92">
        <f>E35</f>
        <v>3780117.0950000002</v>
      </c>
      <c r="E35" s="92">
        <v>3780117.0950000002</v>
      </c>
      <c r="F35" s="92">
        <f>G35</f>
        <v>1116497</v>
      </c>
      <c r="G35" s="92">
        <v>1116497</v>
      </c>
      <c r="H35" s="30">
        <f>I35</f>
        <v>225051.6</v>
      </c>
      <c r="I35" s="30">
        <v>225051.6</v>
      </c>
      <c r="J35" s="30">
        <f>K35</f>
        <v>5341862.3310000002</v>
      </c>
      <c r="K35" s="30">
        <v>5341862.3310000002</v>
      </c>
      <c r="L35" s="95">
        <f t="shared" si="4"/>
        <v>23.736166865732127</v>
      </c>
      <c r="M35" s="95">
        <f t="shared" si="5"/>
        <v>23.736166865732127</v>
      </c>
      <c r="N35" s="95">
        <f t="shared" si="6"/>
        <v>1.413147317067436</v>
      </c>
      <c r="O35" s="95">
        <f t="shared" si="7"/>
        <v>1.413147317067436</v>
      </c>
      <c r="P35" s="30"/>
      <c r="Q35" s="30"/>
      <c r="R35" s="120">
        <f>S35</f>
        <v>7776349.9000000004</v>
      </c>
      <c r="S35" s="30">
        <v>7776349.9000000004</v>
      </c>
      <c r="T35" s="31">
        <f t="shared" si="8"/>
        <v>1.4557376094984953</v>
      </c>
      <c r="U35" s="30"/>
      <c r="V35" s="30">
        <v>1704281.0090000001</v>
      </c>
      <c r="W35" s="31">
        <f t="shared" si="9"/>
        <v>0</v>
      </c>
      <c r="X35" s="120">
        <f>Y35</f>
        <v>8222906</v>
      </c>
      <c r="Y35" s="30">
        <v>8222906</v>
      </c>
      <c r="Z35" s="33">
        <f t="shared" si="10"/>
        <v>1.5393331932724419</v>
      </c>
    </row>
    <row r="36" spans="1:26" ht="15.6">
      <c r="A36" s="61"/>
      <c r="B36" s="61"/>
      <c r="C36" s="70" t="s">
        <v>222</v>
      </c>
      <c r="D36" s="92">
        <f>D37+D38</f>
        <v>18261035.906999998</v>
      </c>
      <c r="E36" s="92">
        <f>E37+E38</f>
        <v>17511929.306000002</v>
      </c>
      <c r="F36" s="92">
        <f t="shared" ref="F36:G36" si="22">F37+F38</f>
        <v>0</v>
      </c>
      <c r="G36" s="92">
        <f t="shared" si="22"/>
        <v>4682812.5619999999</v>
      </c>
      <c r="H36" s="30">
        <f>H37+H38</f>
        <v>10576874.832</v>
      </c>
      <c r="I36" s="30">
        <f>I37+I38</f>
        <v>9863544.4000000004</v>
      </c>
      <c r="J36" s="30">
        <f>J37+J38+J39</f>
        <v>16420816.121000001</v>
      </c>
      <c r="K36" s="30">
        <f>K37+K38+K39</f>
        <v>15601181.321</v>
      </c>
      <c r="L36" s="95">
        <f t="shared" si="4"/>
        <v>1.5525206057387897</v>
      </c>
      <c r="M36" s="95">
        <f t="shared" si="5"/>
        <v>1.581701332535189</v>
      </c>
      <c r="N36" s="95">
        <f t="shared" si="6"/>
        <v>0.89922697729899403</v>
      </c>
      <c r="O36" s="95">
        <f t="shared" si="7"/>
        <v>0.8908887792080491</v>
      </c>
      <c r="P36" s="30">
        <f>P37+P38</f>
        <v>14320257.752</v>
      </c>
      <c r="Q36" s="30">
        <f>Q37+Q38+Q39</f>
        <v>13462823</v>
      </c>
      <c r="R36" s="120">
        <f>R37+R38+R39</f>
        <v>20036999.652000003</v>
      </c>
      <c r="S36" s="30">
        <f>S37+S38+S39</f>
        <v>19179564.899999999</v>
      </c>
      <c r="T36" s="31">
        <f t="shared" si="8"/>
        <v>1.2202194765688528</v>
      </c>
      <c r="U36" s="30"/>
      <c r="V36" s="30">
        <f t="shared" ref="V36" si="23">V37+V38+V39</f>
        <v>7393773.9919999996</v>
      </c>
      <c r="W36" s="31" t="e">
        <f t="shared" si="9"/>
        <v>#DIV/0!</v>
      </c>
      <c r="X36" s="120">
        <f>X37+X38+X39</f>
        <v>22556321.652000003</v>
      </c>
      <c r="Y36" s="30">
        <f>Y37+Y38+Y39</f>
        <v>21698886.899999999</v>
      </c>
      <c r="Z36" s="33">
        <f t="shared" si="10"/>
        <v>1.3736419362953294</v>
      </c>
    </row>
    <row r="37" spans="1:26" ht="15.6">
      <c r="A37" s="61"/>
      <c r="B37" s="61"/>
      <c r="C37" s="70" t="s">
        <v>219</v>
      </c>
      <c r="D37" s="92">
        <v>11316649.284</v>
      </c>
      <c r="E37" s="92">
        <v>10567542.683</v>
      </c>
      <c r="F37" s="92"/>
      <c r="G37" s="92">
        <v>4248110.1809999999</v>
      </c>
      <c r="H37" s="30">
        <v>10424776.732000001</v>
      </c>
      <c r="I37" s="30">
        <v>9711446.3000000007</v>
      </c>
      <c r="J37" s="30">
        <v>12154035.800000001</v>
      </c>
      <c r="K37" s="30">
        <v>11334401</v>
      </c>
      <c r="L37" s="95">
        <f t="shared" si="4"/>
        <v>1.1658797221711088</v>
      </c>
      <c r="M37" s="95">
        <f t="shared" si="5"/>
        <v>1.1671177134553068</v>
      </c>
      <c r="N37" s="95">
        <f t="shared" si="6"/>
        <v>1.0739959766345271</v>
      </c>
      <c r="O37" s="95">
        <f t="shared" si="7"/>
        <v>1.0725673261990836</v>
      </c>
      <c r="P37" s="30">
        <v>14320257.752</v>
      </c>
      <c r="Q37" s="30">
        <v>13462823</v>
      </c>
      <c r="R37" s="120">
        <v>14320257.752</v>
      </c>
      <c r="S37" s="30">
        <v>13462823</v>
      </c>
      <c r="T37" s="31">
        <f t="shared" si="8"/>
        <v>1.1782306706715475</v>
      </c>
      <c r="U37" s="30"/>
      <c r="V37" s="30">
        <v>5949912.9179999996</v>
      </c>
      <c r="W37" s="31" t="e">
        <f t="shared" si="9"/>
        <v>#DIV/0!</v>
      </c>
      <c r="X37" s="120">
        <v>14320257.752</v>
      </c>
      <c r="Y37" s="30">
        <v>13462823</v>
      </c>
      <c r="Z37" s="33">
        <f t="shared" si="10"/>
        <v>1.1782306706715475</v>
      </c>
    </row>
    <row r="38" spans="1:26" ht="15.6">
      <c r="A38" s="61"/>
      <c r="B38" s="61"/>
      <c r="C38" s="70" t="s">
        <v>220</v>
      </c>
      <c r="D38" s="92">
        <f>E38</f>
        <v>6944386.6229999997</v>
      </c>
      <c r="E38" s="92">
        <v>6944386.6229999997</v>
      </c>
      <c r="F38" s="92"/>
      <c r="G38" s="92">
        <v>434702.38099999999</v>
      </c>
      <c r="H38" s="30">
        <f>I38</f>
        <v>152098.1</v>
      </c>
      <c r="I38" s="30">
        <v>152098.1</v>
      </c>
      <c r="J38" s="30">
        <f>K38</f>
        <v>4266780.3210000005</v>
      </c>
      <c r="K38" s="30">
        <v>4266780.3210000005</v>
      </c>
      <c r="L38" s="95">
        <f t="shared" si="4"/>
        <v>28.052818023367816</v>
      </c>
      <c r="M38" s="95">
        <f t="shared" si="5"/>
        <v>28.052818023367816</v>
      </c>
      <c r="N38" s="95">
        <f t="shared" si="6"/>
        <v>0.61442148207421321</v>
      </c>
      <c r="O38" s="95">
        <f t="shared" si="7"/>
        <v>0.61442148207421321</v>
      </c>
      <c r="P38" s="30"/>
      <c r="Q38" s="30"/>
      <c r="R38" s="120">
        <f>S38</f>
        <v>5716741.9000000004</v>
      </c>
      <c r="S38" s="30">
        <v>5716741.9000000004</v>
      </c>
      <c r="T38" s="31">
        <f t="shared" si="8"/>
        <v>1.3398256928915839</v>
      </c>
      <c r="U38" s="30"/>
      <c r="V38" s="30">
        <v>1443861.074</v>
      </c>
      <c r="W38" s="31"/>
      <c r="X38" s="120">
        <f>Y38</f>
        <v>5716741.9000000004</v>
      </c>
      <c r="Y38" s="30">
        <v>5716741.9000000004</v>
      </c>
      <c r="Z38" s="33">
        <f t="shared" si="10"/>
        <v>1.3398256928915839</v>
      </c>
    </row>
    <row r="39" spans="1:26" ht="15.6">
      <c r="A39" s="61"/>
      <c r="B39" s="61"/>
      <c r="C39" s="70" t="s">
        <v>221</v>
      </c>
      <c r="D39" s="92"/>
      <c r="E39" s="92"/>
      <c r="F39" s="92"/>
      <c r="G39" s="92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20"/>
      <c r="S39" s="30"/>
      <c r="T39" s="31"/>
      <c r="U39" s="30"/>
      <c r="V39" s="30"/>
      <c r="W39" s="31"/>
      <c r="X39" s="120">
        <f>Y39</f>
        <v>2519322</v>
      </c>
      <c r="Y39" s="30">
        <v>2519322</v>
      </c>
      <c r="Z39" s="33"/>
    </row>
    <row r="40" spans="1:26" ht="48" customHeight="1">
      <c r="A40" s="61"/>
      <c r="B40" s="61"/>
      <c r="C40" s="131" t="s">
        <v>23</v>
      </c>
      <c r="D40" s="154" t="s">
        <v>182</v>
      </c>
      <c r="E40" s="130" t="s">
        <v>183</v>
      </c>
      <c r="F40" s="116"/>
      <c r="G40" s="116"/>
      <c r="H40" s="133" t="s">
        <v>209</v>
      </c>
      <c r="I40" s="138"/>
      <c r="J40" s="130" t="s">
        <v>76</v>
      </c>
      <c r="K40" s="130"/>
      <c r="L40" s="130" t="s">
        <v>224</v>
      </c>
      <c r="M40" s="130"/>
      <c r="N40" s="130" t="s">
        <v>77</v>
      </c>
      <c r="O40" s="130"/>
      <c r="P40" s="133" t="s">
        <v>209</v>
      </c>
      <c r="Q40" s="138"/>
      <c r="R40" s="130" t="s">
        <v>78</v>
      </c>
      <c r="S40" s="130"/>
      <c r="T40" s="130" t="s">
        <v>229</v>
      </c>
      <c r="U40" s="130" t="s">
        <v>79</v>
      </c>
      <c r="V40" s="130"/>
      <c r="W40" s="78" t="s">
        <v>80</v>
      </c>
      <c r="X40" s="130" t="s">
        <v>81</v>
      </c>
      <c r="Y40" s="130"/>
      <c r="Z40" s="78" t="s">
        <v>80</v>
      </c>
    </row>
    <row r="41" spans="1:26" ht="57.75" customHeight="1">
      <c r="A41" s="61"/>
      <c r="B41" s="61"/>
      <c r="C41" s="132"/>
      <c r="D41" s="154"/>
      <c r="E41" s="130"/>
      <c r="F41" s="114"/>
      <c r="G41" s="114"/>
      <c r="H41" s="78" t="s">
        <v>2</v>
      </c>
      <c r="I41" s="78" t="s">
        <v>202</v>
      </c>
      <c r="J41" s="78" t="s">
        <v>2</v>
      </c>
      <c r="K41" s="78" t="s">
        <v>202</v>
      </c>
      <c r="L41" s="78" t="s">
        <v>2</v>
      </c>
      <c r="M41" s="78" t="s">
        <v>202</v>
      </c>
      <c r="N41" s="78" t="s">
        <v>2</v>
      </c>
      <c r="O41" s="78" t="s">
        <v>202</v>
      </c>
      <c r="P41" s="78" t="s">
        <v>2</v>
      </c>
      <c r="Q41" s="78" t="s">
        <v>202</v>
      </c>
      <c r="R41" s="78" t="s">
        <v>2</v>
      </c>
      <c r="S41" s="78" t="s">
        <v>202</v>
      </c>
      <c r="T41" s="130"/>
      <c r="U41" s="78" t="s">
        <v>2</v>
      </c>
      <c r="V41" s="78" t="s">
        <v>202</v>
      </c>
      <c r="W41" s="81" t="s">
        <v>2</v>
      </c>
      <c r="X41" s="81" t="s">
        <v>2</v>
      </c>
      <c r="Y41" s="78" t="s">
        <v>202</v>
      </c>
      <c r="Z41" s="81" t="s">
        <v>2</v>
      </c>
    </row>
    <row r="42" spans="1:26" ht="16.2">
      <c r="A42" s="46">
        <v>1</v>
      </c>
      <c r="B42" s="46"/>
      <c r="C42" s="71" t="s">
        <v>88</v>
      </c>
      <c r="D42" s="50" t="s">
        <v>128</v>
      </c>
      <c r="E42" s="50" t="s">
        <v>128</v>
      </c>
      <c r="F42" s="50"/>
      <c r="G42" s="50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/>
      <c r="U42" s="36"/>
      <c r="V42" s="36"/>
      <c r="W42" s="37"/>
      <c r="X42" s="37"/>
      <c r="Y42" s="38"/>
      <c r="Z42" s="39"/>
    </row>
    <row r="43" spans="1:26" ht="47.25" customHeight="1">
      <c r="A43" s="47" t="s">
        <v>65</v>
      </c>
      <c r="B43" s="48" t="s">
        <v>89</v>
      </c>
      <c r="C43" s="69" t="s">
        <v>129</v>
      </c>
      <c r="D43" s="51" t="s">
        <v>130</v>
      </c>
      <c r="E43" s="51" t="s">
        <v>131</v>
      </c>
      <c r="F43" s="51"/>
      <c r="G43" s="5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0"/>
      <c r="V43" s="30"/>
      <c r="W43" s="31"/>
      <c r="X43" s="31"/>
      <c r="Y43" s="30"/>
      <c r="Z43" s="40"/>
    </row>
    <row r="44" spans="1:26" ht="24">
      <c r="A44" s="47" t="s">
        <v>102</v>
      </c>
      <c r="B44" s="47" t="s">
        <v>90</v>
      </c>
      <c r="C44" s="69" t="s">
        <v>132</v>
      </c>
      <c r="D44" s="51" t="s">
        <v>133</v>
      </c>
      <c r="E44" s="51" t="s">
        <v>133</v>
      </c>
      <c r="F44" s="51"/>
      <c r="G44" s="5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  <c r="V44" s="30"/>
      <c r="W44" s="31"/>
      <c r="X44" s="31"/>
      <c r="Y44" s="30"/>
      <c r="Z44" s="40"/>
    </row>
    <row r="45" spans="1:26" ht="13.5" customHeight="1">
      <c r="A45" s="47" t="s">
        <v>103</v>
      </c>
      <c r="B45" s="48" t="s">
        <v>104</v>
      </c>
      <c r="C45" s="69" t="s">
        <v>134</v>
      </c>
      <c r="D45" s="51" t="s">
        <v>135</v>
      </c>
      <c r="E45" s="51" t="s">
        <v>136</v>
      </c>
      <c r="F45" s="51"/>
      <c r="G45" s="5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0"/>
      <c r="V45" s="30"/>
      <c r="W45" s="31"/>
      <c r="X45" s="31"/>
      <c r="Y45" s="30"/>
      <c r="Z45" s="40"/>
    </row>
    <row r="46" spans="1:26" ht="15.6">
      <c r="A46" s="47" t="s">
        <v>66</v>
      </c>
      <c r="B46" s="47" t="s">
        <v>105</v>
      </c>
      <c r="C46" s="72" t="s">
        <v>139</v>
      </c>
      <c r="D46" s="52" t="s">
        <v>138</v>
      </c>
      <c r="E46" s="52" t="s">
        <v>138</v>
      </c>
      <c r="F46" s="52"/>
      <c r="G46" s="52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0"/>
      <c r="V46" s="30"/>
      <c r="W46" s="31"/>
      <c r="X46" s="31"/>
      <c r="Y46" s="30"/>
      <c r="Z46" s="40"/>
    </row>
    <row r="47" spans="1:26" ht="15.6">
      <c r="A47" s="47" t="s">
        <v>67</v>
      </c>
      <c r="B47" s="47" t="s">
        <v>91</v>
      </c>
      <c r="C47" s="69" t="s">
        <v>137</v>
      </c>
      <c r="D47" s="52"/>
      <c r="E47" s="52"/>
      <c r="F47" s="52"/>
      <c r="G47" s="52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0"/>
      <c r="V47" s="30"/>
      <c r="W47" s="31"/>
      <c r="X47" s="31"/>
      <c r="Y47" s="30"/>
      <c r="Z47" s="40"/>
    </row>
    <row r="48" spans="1:26" ht="15.6">
      <c r="A48" s="49" t="s">
        <v>68</v>
      </c>
      <c r="B48" s="49"/>
      <c r="C48" s="72" t="s">
        <v>24</v>
      </c>
      <c r="D48" s="53" t="s">
        <v>140</v>
      </c>
      <c r="E48" s="53" t="s">
        <v>140</v>
      </c>
      <c r="F48" s="53"/>
      <c r="G48" s="5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0"/>
      <c r="V48" s="30"/>
      <c r="W48" s="31"/>
      <c r="X48" s="31"/>
      <c r="Y48" s="30"/>
      <c r="Z48" s="40"/>
    </row>
    <row r="49" spans="1:26" ht="24">
      <c r="A49" s="47" t="s">
        <v>69</v>
      </c>
      <c r="B49" s="47"/>
      <c r="C49" s="71" t="s">
        <v>92</v>
      </c>
      <c r="D49" s="54" t="s">
        <v>141</v>
      </c>
      <c r="E49" s="54" t="s">
        <v>141</v>
      </c>
      <c r="F49" s="54"/>
      <c r="G49" s="5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30"/>
      <c r="V49" s="30"/>
      <c r="W49" s="31"/>
      <c r="X49" s="31"/>
      <c r="Y49" s="30"/>
      <c r="Z49" s="40"/>
    </row>
    <row r="50" spans="1:26" ht="16.2">
      <c r="A50" s="47" t="s">
        <v>70</v>
      </c>
      <c r="B50" s="47"/>
      <c r="C50" s="71" t="s">
        <v>93</v>
      </c>
      <c r="D50" s="55" t="s">
        <v>142</v>
      </c>
      <c r="E50" s="55" t="s">
        <v>142</v>
      </c>
      <c r="F50" s="55"/>
      <c r="G50" s="55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0"/>
      <c r="V50" s="30"/>
      <c r="W50" s="31"/>
      <c r="X50" s="31"/>
      <c r="Y50" s="30"/>
      <c r="Z50" s="40"/>
    </row>
    <row r="51" spans="1:26" ht="15" customHeight="1">
      <c r="A51" s="47" t="s">
        <v>106</v>
      </c>
      <c r="B51" s="47"/>
      <c r="C51" s="70" t="s">
        <v>143</v>
      </c>
      <c r="D51" s="53" t="s">
        <v>144</v>
      </c>
      <c r="E51" s="53" t="s">
        <v>144</v>
      </c>
      <c r="F51" s="53"/>
      <c r="G51" s="53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6"/>
      <c r="U51" s="25"/>
      <c r="V51" s="25"/>
      <c r="W51" s="26"/>
      <c r="X51" s="26"/>
      <c r="Y51" s="27"/>
      <c r="Z51" s="39"/>
    </row>
    <row r="52" spans="1:26" ht="15" customHeight="1">
      <c r="A52" s="47" t="s">
        <v>107</v>
      </c>
      <c r="B52" s="47"/>
      <c r="C52" s="70" t="s">
        <v>94</v>
      </c>
      <c r="D52" s="56" t="s">
        <v>145</v>
      </c>
      <c r="E52" s="56" t="s">
        <v>145</v>
      </c>
      <c r="F52" s="56"/>
      <c r="G52" s="5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36"/>
      <c r="V52" s="36"/>
      <c r="W52" s="37"/>
      <c r="X52" s="37"/>
      <c r="Y52" s="38"/>
      <c r="Z52" s="39"/>
    </row>
    <row r="53" spans="1:26" ht="15" customHeight="1">
      <c r="A53" s="47" t="s">
        <v>108</v>
      </c>
      <c r="B53" s="47"/>
      <c r="C53" s="69" t="s">
        <v>146</v>
      </c>
      <c r="D53" s="53" t="s">
        <v>147</v>
      </c>
      <c r="E53" s="53" t="s">
        <v>147</v>
      </c>
      <c r="F53" s="53"/>
      <c r="G53" s="53"/>
      <c r="H53" s="30"/>
      <c r="I53" s="30"/>
      <c r="J53" s="30"/>
      <c r="K53" s="30"/>
      <c r="L53" s="30"/>
      <c r="M53" s="30"/>
      <c r="N53" s="30"/>
      <c r="O53" s="30"/>
      <c r="P53" s="41"/>
      <c r="Q53" s="41"/>
      <c r="R53" s="41"/>
      <c r="S53" s="41"/>
      <c r="T53" s="42"/>
      <c r="U53" s="41"/>
      <c r="V53" s="41"/>
      <c r="W53" s="31"/>
      <c r="X53" s="31"/>
      <c r="Y53" s="41"/>
      <c r="Z53" s="43"/>
    </row>
    <row r="54" spans="1:26" ht="66.75" customHeight="1">
      <c r="A54" s="47" t="s">
        <v>109</v>
      </c>
      <c r="B54" s="47" t="s">
        <v>105</v>
      </c>
      <c r="C54" s="72" t="s">
        <v>148</v>
      </c>
      <c r="D54" s="57" t="s">
        <v>149</v>
      </c>
      <c r="E54" s="57" t="s">
        <v>149</v>
      </c>
      <c r="F54" s="57"/>
      <c r="G54" s="57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30"/>
      <c r="V54" s="30"/>
      <c r="W54" s="31"/>
      <c r="X54" s="31"/>
      <c r="Y54" s="32"/>
      <c r="Z54" s="40"/>
    </row>
    <row r="55" spans="1:26" ht="18" customHeight="1">
      <c r="A55" s="47" t="s">
        <v>110</v>
      </c>
      <c r="B55" s="47" t="s">
        <v>105</v>
      </c>
      <c r="C55" s="69" t="s">
        <v>150</v>
      </c>
      <c r="D55" s="53" t="s">
        <v>151</v>
      </c>
      <c r="E55" s="53" t="s">
        <v>151</v>
      </c>
      <c r="F55" s="53"/>
      <c r="G55" s="5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30"/>
      <c r="V55" s="30"/>
      <c r="W55" s="31"/>
      <c r="X55" s="31"/>
      <c r="Y55" s="30"/>
      <c r="Z55" s="40"/>
    </row>
    <row r="56" spans="1:26" ht="36">
      <c r="A56" s="47" t="s">
        <v>111</v>
      </c>
      <c r="B56" s="47"/>
      <c r="C56" s="70" t="s">
        <v>95</v>
      </c>
      <c r="D56" s="53" t="s">
        <v>152</v>
      </c>
      <c r="E56" s="53" t="s">
        <v>152</v>
      </c>
      <c r="F56" s="53"/>
      <c r="G56" s="53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30"/>
      <c r="V56" s="30"/>
      <c r="W56" s="31"/>
      <c r="X56" s="31"/>
      <c r="Y56" s="30"/>
      <c r="Z56" s="40"/>
    </row>
    <row r="57" spans="1:26" ht="51.75" customHeight="1">
      <c r="A57" s="47" t="s">
        <v>112</v>
      </c>
      <c r="B57" s="48" t="s">
        <v>96</v>
      </c>
      <c r="C57" s="69" t="s">
        <v>153</v>
      </c>
      <c r="D57" s="53" t="s">
        <v>154</v>
      </c>
      <c r="E57" s="53" t="s">
        <v>154</v>
      </c>
      <c r="F57" s="53"/>
      <c r="G57" s="53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30"/>
      <c r="V57" s="30"/>
      <c r="W57" s="31"/>
      <c r="X57" s="31"/>
      <c r="Y57" s="30"/>
      <c r="Z57" s="40"/>
    </row>
    <row r="58" spans="1:26" ht="28.5" customHeight="1">
      <c r="A58" s="47" t="s">
        <v>113</v>
      </c>
      <c r="B58" s="47" t="s">
        <v>105</v>
      </c>
      <c r="C58" s="69" t="s">
        <v>155</v>
      </c>
      <c r="D58" s="57" t="s">
        <v>156</v>
      </c>
      <c r="E58" s="57" t="s">
        <v>156</v>
      </c>
      <c r="F58" s="57"/>
      <c r="G58" s="57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0"/>
      <c r="V58" s="30"/>
      <c r="W58" s="31"/>
      <c r="X58" s="31"/>
      <c r="Y58" s="30"/>
      <c r="Z58" s="40"/>
    </row>
    <row r="59" spans="1:26" ht="45" customHeight="1">
      <c r="A59" s="47" t="s">
        <v>114</v>
      </c>
      <c r="B59" s="47" t="s">
        <v>105</v>
      </c>
      <c r="C59" s="72" t="s">
        <v>157</v>
      </c>
      <c r="D59" s="53" t="s">
        <v>158</v>
      </c>
      <c r="E59" s="53" t="s">
        <v>158</v>
      </c>
      <c r="F59" s="53"/>
      <c r="G59" s="5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30"/>
      <c r="V59" s="30"/>
      <c r="W59" s="31"/>
      <c r="X59" s="31"/>
      <c r="Y59" s="30"/>
      <c r="Z59" s="40"/>
    </row>
    <row r="60" spans="1:26" ht="24">
      <c r="A60" s="47" t="s">
        <v>115</v>
      </c>
      <c r="B60" s="47" t="s">
        <v>105</v>
      </c>
      <c r="C60" s="72" t="s">
        <v>159</v>
      </c>
      <c r="D60" s="53" t="s">
        <v>160</v>
      </c>
      <c r="E60" s="53" t="s">
        <v>160</v>
      </c>
      <c r="F60" s="53"/>
      <c r="G60" s="5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30"/>
      <c r="V60" s="30"/>
      <c r="W60" s="31"/>
      <c r="X60" s="31"/>
      <c r="Y60" s="30"/>
      <c r="Z60" s="40"/>
    </row>
    <row r="61" spans="1:26" ht="24">
      <c r="A61" s="47" t="s">
        <v>116</v>
      </c>
      <c r="B61" s="47" t="s">
        <v>105</v>
      </c>
      <c r="C61" s="72" t="s">
        <v>161</v>
      </c>
      <c r="D61" s="53" t="s">
        <v>162</v>
      </c>
      <c r="E61" s="53" t="s">
        <v>162</v>
      </c>
      <c r="F61" s="53"/>
      <c r="G61" s="5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30"/>
      <c r="V61" s="30"/>
      <c r="W61" s="31"/>
      <c r="X61" s="31"/>
      <c r="Y61" s="30"/>
      <c r="Z61" s="40"/>
    </row>
    <row r="62" spans="1:26" ht="16.2">
      <c r="A62" s="47" t="s">
        <v>117</v>
      </c>
      <c r="B62" s="47"/>
      <c r="C62" s="71" t="s">
        <v>97</v>
      </c>
      <c r="D62" s="58" t="s">
        <v>163</v>
      </c>
      <c r="E62" s="58" t="s">
        <v>163</v>
      </c>
      <c r="F62" s="58"/>
      <c r="G62" s="5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30"/>
      <c r="V62" s="30"/>
      <c r="W62" s="31"/>
      <c r="X62" s="31"/>
      <c r="Y62" s="32"/>
      <c r="Z62" s="40"/>
    </row>
    <row r="63" spans="1:26" ht="16.2">
      <c r="A63" s="47" t="s">
        <v>61</v>
      </c>
      <c r="B63" s="47"/>
      <c r="C63" s="71" t="s">
        <v>98</v>
      </c>
      <c r="D63" s="55" t="s">
        <v>164</v>
      </c>
      <c r="E63" s="55" t="s">
        <v>164</v>
      </c>
      <c r="F63" s="55"/>
      <c r="G63" s="55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0"/>
      <c r="V63" s="30"/>
      <c r="W63" s="31"/>
      <c r="X63" s="31"/>
      <c r="Y63" s="30"/>
      <c r="Z63" s="40"/>
    </row>
    <row r="64" spans="1:26" ht="33" customHeight="1">
      <c r="A64" s="47" t="s">
        <v>118</v>
      </c>
      <c r="B64" s="48" t="s">
        <v>119</v>
      </c>
      <c r="C64" s="69" t="s">
        <v>165</v>
      </c>
      <c r="D64" s="51" t="s">
        <v>166</v>
      </c>
      <c r="E64" s="51" t="s">
        <v>166</v>
      </c>
      <c r="F64" s="51"/>
      <c r="G64" s="5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0"/>
      <c r="V64" s="30"/>
      <c r="W64" s="31"/>
      <c r="X64" s="31"/>
      <c r="Y64" s="30"/>
      <c r="Z64" s="40"/>
    </row>
    <row r="65" spans="1:26" ht="18" customHeight="1">
      <c r="A65" s="47"/>
      <c r="B65" s="48"/>
      <c r="C65" s="69" t="s">
        <v>207</v>
      </c>
      <c r="D65" s="51"/>
      <c r="E65" s="51"/>
      <c r="F65" s="51"/>
      <c r="G65" s="5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1"/>
      <c r="X65" s="31"/>
      <c r="Y65" s="30"/>
      <c r="Z65" s="40"/>
    </row>
    <row r="66" spans="1:26" ht="30" customHeight="1">
      <c r="A66" s="47" t="s">
        <v>120</v>
      </c>
      <c r="B66" s="47" t="s">
        <v>105</v>
      </c>
      <c r="C66" s="72" t="s">
        <v>167</v>
      </c>
      <c r="D66" s="53" t="s">
        <v>168</v>
      </c>
      <c r="E66" s="53" t="s">
        <v>168</v>
      </c>
      <c r="F66" s="53"/>
      <c r="G66" s="53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1"/>
      <c r="U66" s="30"/>
      <c r="V66" s="30"/>
      <c r="W66" s="31"/>
      <c r="X66" s="31"/>
      <c r="Y66" s="30"/>
      <c r="Z66" s="40"/>
    </row>
    <row r="67" spans="1:26" ht="24">
      <c r="A67" s="47" t="s">
        <v>121</v>
      </c>
      <c r="B67" s="47" t="s">
        <v>105</v>
      </c>
      <c r="C67" s="72" t="s">
        <v>169</v>
      </c>
      <c r="D67" s="53" t="s">
        <v>170</v>
      </c>
      <c r="E67" s="53" t="s">
        <v>170</v>
      </c>
      <c r="F67" s="53"/>
      <c r="G67" s="5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1"/>
      <c r="U67" s="30"/>
      <c r="V67" s="30"/>
      <c r="W67" s="31"/>
      <c r="X67" s="31"/>
      <c r="Y67" s="30"/>
      <c r="Z67" s="40"/>
    </row>
    <row r="68" spans="1:26" ht="15.75" customHeight="1">
      <c r="A68" s="47" t="s">
        <v>122</v>
      </c>
      <c r="B68" s="47" t="s">
        <v>105</v>
      </c>
      <c r="C68" s="72" t="s">
        <v>171</v>
      </c>
      <c r="D68" s="53" t="s">
        <v>172</v>
      </c>
      <c r="E68" s="53" t="s">
        <v>172</v>
      </c>
      <c r="F68" s="53"/>
      <c r="G68" s="53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0"/>
      <c r="V68" s="30"/>
      <c r="W68" s="31"/>
      <c r="X68" s="31"/>
      <c r="Y68" s="30"/>
      <c r="Z68" s="40"/>
    </row>
    <row r="69" spans="1:26" ht="47.25" customHeight="1">
      <c r="A69" s="47" t="s">
        <v>123</v>
      </c>
      <c r="B69" s="47" t="s">
        <v>105</v>
      </c>
      <c r="C69" s="72" t="s">
        <v>173</v>
      </c>
      <c r="D69" s="53" t="s">
        <v>174</v>
      </c>
      <c r="E69" s="53" t="s">
        <v>174</v>
      </c>
      <c r="F69" s="53"/>
      <c r="G69" s="53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  <c r="U69" s="30"/>
      <c r="V69" s="30"/>
      <c r="W69" s="31"/>
      <c r="X69" s="31"/>
      <c r="Y69" s="30"/>
      <c r="Z69" s="40"/>
    </row>
    <row r="70" spans="1:26" ht="24">
      <c r="A70" s="47" t="s">
        <v>124</v>
      </c>
      <c r="B70" s="47" t="s">
        <v>105</v>
      </c>
      <c r="C70" s="72" t="s">
        <v>175</v>
      </c>
      <c r="D70" s="53" t="s">
        <v>176</v>
      </c>
      <c r="E70" s="53" t="s">
        <v>176</v>
      </c>
      <c r="F70" s="53"/>
      <c r="G70" s="53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0"/>
      <c r="V70" s="30"/>
      <c r="W70" s="31"/>
      <c r="X70" s="31"/>
      <c r="Y70" s="30"/>
      <c r="Z70" s="40"/>
    </row>
    <row r="71" spans="1:26" ht="15.6">
      <c r="A71" s="47"/>
      <c r="B71" s="47"/>
      <c r="C71" s="72" t="s">
        <v>208</v>
      </c>
      <c r="D71" s="53"/>
      <c r="E71" s="53"/>
      <c r="F71" s="53"/>
      <c r="G71" s="53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30"/>
      <c r="V71" s="30"/>
      <c r="W71" s="31"/>
      <c r="X71" s="31"/>
      <c r="Y71" s="30"/>
      <c r="Z71" s="40"/>
    </row>
    <row r="72" spans="1:26" ht="16.5" customHeight="1">
      <c r="A72" s="47" t="s">
        <v>62</v>
      </c>
      <c r="B72" s="47"/>
      <c r="C72" s="68" t="s">
        <v>177</v>
      </c>
      <c r="D72" s="59" t="s">
        <v>178</v>
      </c>
      <c r="E72" s="59" t="s">
        <v>178</v>
      </c>
      <c r="F72" s="59"/>
      <c r="G72" s="59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0"/>
      <c r="V72" s="30"/>
      <c r="W72" s="31"/>
      <c r="X72" s="31"/>
      <c r="Y72" s="30"/>
      <c r="Z72" s="40"/>
    </row>
    <row r="73" spans="1:26" ht="17.25" customHeight="1">
      <c r="A73" s="47"/>
      <c r="B73" s="47"/>
      <c r="C73" s="70" t="s">
        <v>223</v>
      </c>
      <c r="D73" s="59"/>
      <c r="E73" s="59"/>
      <c r="F73" s="59"/>
      <c r="G73" s="5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30"/>
      <c r="V73" s="30"/>
      <c r="W73" s="31"/>
      <c r="X73" s="31"/>
      <c r="Y73" s="30"/>
      <c r="Z73" s="40"/>
    </row>
    <row r="74" spans="1:26" ht="14.25" customHeight="1">
      <c r="A74" s="47" t="s">
        <v>125</v>
      </c>
      <c r="B74" s="47"/>
      <c r="C74" s="68" t="s">
        <v>25</v>
      </c>
      <c r="D74" s="59" t="s">
        <v>179</v>
      </c>
      <c r="E74" s="59" t="s">
        <v>179</v>
      </c>
      <c r="F74" s="59"/>
      <c r="G74" s="59"/>
      <c r="H74" s="30"/>
      <c r="I74" s="30"/>
      <c r="J74" s="30"/>
      <c r="K74" s="30"/>
      <c r="L74" s="30"/>
      <c r="M74" s="30"/>
      <c r="N74" s="30"/>
      <c r="O74" s="30"/>
      <c r="P74" s="41"/>
      <c r="Q74" s="41"/>
      <c r="R74" s="41"/>
      <c r="S74" s="41"/>
      <c r="T74" s="42"/>
      <c r="U74" s="41"/>
      <c r="V74" s="41"/>
      <c r="W74" s="31"/>
      <c r="X74" s="31"/>
      <c r="Y74" s="30"/>
      <c r="Z74" s="40"/>
    </row>
    <row r="75" spans="1:26" ht="12.75" customHeight="1">
      <c r="A75" s="47" t="s">
        <v>126</v>
      </c>
      <c r="B75" s="47"/>
      <c r="C75" s="68" t="s">
        <v>99</v>
      </c>
      <c r="D75" s="59" t="s">
        <v>180</v>
      </c>
      <c r="E75" s="59" t="s">
        <v>180</v>
      </c>
      <c r="F75" s="59"/>
      <c r="G75" s="59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1"/>
      <c r="U75" s="30"/>
      <c r="V75" s="30"/>
      <c r="W75" s="31"/>
      <c r="X75" s="31"/>
      <c r="Y75" s="30"/>
      <c r="Z75" s="40"/>
    </row>
    <row r="76" spans="1:26" ht="13.5" customHeight="1">
      <c r="A76" s="47" t="s">
        <v>127</v>
      </c>
      <c r="B76" s="47"/>
      <c r="C76" s="68" t="s">
        <v>26</v>
      </c>
      <c r="D76" s="59" t="s">
        <v>181</v>
      </c>
      <c r="E76" s="59" t="s">
        <v>181</v>
      </c>
      <c r="F76" s="59"/>
      <c r="G76" s="59"/>
      <c r="H76" s="25"/>
      <c r="I76" s="25"/>
      <c r="J76" s="25"/>
      <c r="K76" s="25"/>
      <c r="L76" s="25"/>
      <c r="M76" s="25"/>
      <c r="N76" s="25"/>
      <c r="O76" s="25"/>
      <c r="P76" s="27"/>
      <c r="Q76" s="27"/>
      <c r="R76" s="27"/>
      <c r="S76" s="27"/>
      <c r="T76" s="26"/>
      <c r="U76" s="27"/>
      <c r="V76" s="27"/>
      <c r="W76" s="26"/>
      <c r="X76" s="26"/>
      <c r="Y76" s="27"/>
      <c r="Z76" s="39"/>
    </row>
    <row r="77" spans="1:26" ht="54" customHeight="1">
      <c r="A77" s="61"/>
      <c r="B77" s="61"/>
      <c r="C77" s="131" t="s">
        <v>100</v>
      </c>
      <c r="D77" s="77"/>
      <c r="E77" s="77"/>
      <c r="F77" s="118"/>
      <c r="G77" s="118"/>
      <c r="H77" s="133" t="s">
        <v>209</v>
      </c>
      <c r="I77" s="138"/>
      <c r="J77" s="130" t="s">
        <v>76</v>
      </c>
      <c r="K77" s="130"/>
      <c r="L77" s="130" t="s">
        <v>224</v>
      </c>
      <c r="M77" s="130"/>
      <c r="N77" s="130" t="s">
        <v>77</v>
      </c>
      <c r="O77" s="130"/>
      <c r="P77" s="133" t="s">
        <v>209</v>
      </c>
      <c r="Q77" s="138"/>
      <c r="R77" s="130" t="s">
        <v>78</v>
      </c>
      <c r="S77" s="130"/>
      <c r="T77" s="130" t="s">
        <v>229</v>
      </c>
      <c r="U77" s="130" t="s">
        <v>79</v>
      </c>
      <c r="V77" s="130"/>
      <c r="W77" s="81" t="s">
        <v>80</v>
      </c>
      <c r="X77" s="156" t="s">
        <v>81</v>
      </c>
      <c r="Y77" s="156"/>
      <c r="Z77" s="81" t="s">
        <v>80</v>
      </c>
    </row>
    <row r="78" spans="1:26" ht="60">
      <c r="A78" s="61"/>
      <c r="B78" s="61"/>
      <c r="C78" s="131"/>
      <c r="D78" s="77"/>
      <c r="E78" s="77"/>
      <c r="F78" s="115"/>
      <c r="G78" s="115"/>
      <c r="H78" s="78" t="s">
        <v>2</v>
      </c>
      <c r="I78" s="78" t="s">
        <v>202</v>
      </c>
      <c r="J78" s="78" t="s">
        <v>2</v>
      </c>
      <c r="K78" s="78" t="s">
        <v>202</v>
      </c>
      <c r="L78" s="78" t="s">
        <v>2</v>
      </c>
      <c r="M78" s="78" t="s">
        <v>202</v>
      </c>
      <c r="N78" s="78" t="s">
        <v>2</v>
      </c>
      <c r="O78" s="78" t="s">
        <v>202</v>
      </c>
      <c r="P78" s="78" t="s">
        <v>2</v>
      </c>
      <c r="Q78" s="78" t="s">
        <v>202</v>
      </c>
      <c r="R78" s="78" t="s">
        <v>2</v>
      </c>
      <c r="S78" s="78" t="s">
        <v>202</v>
      </c>
      <c r="T78" s="130"/>
      <c r="U78" s="78" t="s">
        <v>2</v>
      </c>
      <c r="V78" s="78" t="s">
        <v>202</v>
      </c>
      <c r="W78" s="81" t="s">
        <v>2</v>
      </c>
      <c r="X78" s="81" t="s">
        <v>2</v>
      </c>
      <c r="Y78" s="78" t="s">
        <v>202</v>
      </c>
      <c r="Z78" s="81" t="s">
        <v>2</v>
      </c>
    </row>
    <row r="79" spans="1:26" ht="15.6">
      <c r="A79" s="61"/>
      <c r="B79" s="61"/>
      <c r="C79" s="68" t="s">
        <v>27</v>
      </c>
      <c r="D79" s="24"/>
      <c r="E79" s="24"/>
      <c r="F79" s="24"/>
      <c r="G79" s="24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6"/>
      <c r="U79" s="25"/>
      <c r="V79" s="25"/>
      <c r="W79" s="26"/>
      <c r="X79" s="26"/>
      <c r="Y79" s="27"/>
      <c r="Z79" s="27"/>
    </row>
    <row r="80" spans="1:26" ht="15.6">
      <c r="A80" s="61"/>
      <c r="B80" s="61"/>
      <c r="C80" s="68" t="s">
        <v>28</v>
      </c>
      <c r="D80" s="24"/>
      <c r="E80" s="24"/>
      <c r="F80" s="24"/>
      <c r="G80" s="24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6"/>
      <c r="U80" s="25"/>
      <c r="V80" s="25"/>
      <c r="W80" s="44"/>
      <c r="X80" s="44"/>
      <c r="Y80" s="25"/>
      <c r="Z80" s="26"/>
    </row>
    <row r="81" spans="1:26" ht="15.6">
      <c r="A81" s="61"/>
      <c r="B81" s="61"/>
      <c r="C81" s="69" t="s">
        <v>203</v>
      </c>
      <c r="D81" s="24"/>
      <c r="E81" s="24"/>
      <c r="F81" s="24"/>
      <c r="G81" s="24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6"/>
      <c r="U81" s="25"/>
      <c r="V81" s="25"/>
      <c r="W81" s="44"/>
      <c r="X81" s="44"/>
      <c r="Y81" s="25"/>
      <c r="Z81" s="26"/>
    </row>
    <row r="82" spans="1:26" ht="15.6">
      <c r="A82" s="61"/>
      <c r="B82" s="61"/>
      <c r="C82" s="69" t="s">
        <v>204</v>
      </c>
      <c r="D82" s="24"/>
      <c r="E82" s="24"/>
      <c r="F82" s="24"/>
      <c r="G82" s="24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6"/>
      <c r="U82" s="25"/>
      <c r="V82" s="25"/>
      <c r="W82" s="44"/>
      <c r="X82" s="44"/>
      <c r="Y82" s="25"/>
      <c r="Z82" s="26"/>
    </row>
    <row r="83" spans="1:26" ht="15.6">
      <c r="A83" s="61"/>
      <c r="B83" s="61"/>
      <c r="C83" s="69" t="s">
        <v>29</v>
      </c>
      <c r="D83" s="29"/>
      <c r="E83" s="29"/>
      <c r="F83" s="29"/>
      <c r="G83" s="29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1"/>
      <c r="U83" s="30"/>
      <c r="V83" s="30"/>
      <c r="W83" s="45"/>
      <c r="X83" s="45"/>
      <c r="Y83" s="30"/>
      <c r="Z83" s="31"/>
    </row>
    <row r="84" spans="1:26" ht="15.6">
      <c r="A84" s="61"/>
      <c r="B84" s="61"/>
      <c r="C84" s="69" t="s">
        <v>213</v>
      </c>
      <c r="D84" s="29"/>
      <c r="E84" s="29"/>
      <c r="F84" s="29"/>
      <c r="G84" s="29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1"/>
      <c r="U84" s="30"/>
      <c r="V84" s="30"/>
      <c r="W84" s="45"/>
      <c r="X84" s="45"/>
      <c r="Y84" s="30"/>
      <c r="Z84" s="31"/>
    </row>
    <row r="85" spans="1:26" ht="30" customHeight="1">
      <c r="A85" s="61"/>
      <c r="B85" s="61"/>
      <c r="C85" s="69" t="s">
        <v>215</v>
      </c>
      <c r="D85" s="29"/>
      <c r="E85" s="29"/>
      <c r="F85" s="29"/>
      <c r="G85" s="29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1"/>
      <c r="U85" s="30"/>
      <c r="V85" s="30"/>
      <c r="W85" s="45"/>
      <c r="X85" s="45"/>
      <c r="Y85" s="30"/>
      <c r="Z85" s="31"/>
    </row>
    <row r="86" spans="1:26" ht="15.6">
      <c r="A86" s="61"/>
      <c r="B86" s="61"/>
      <c r="C86" s="69" t="s">
        <v>214</v>
      </c>
      <c r="D86" s="29"/>
      <c r="E86" s="29"/>
      <c r="F86" s="29"/>
      <c r="G86" s="29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1"/>
      <c r="U86" s="30"/>
      <c r="V86" s="30"/>
      <c r="W86" s="45"/>
      <c r="X86" s="45"/>
      <c r="Y86" s="30"/>
      <c r="Z86" s="31"/>
    </row>
    <row r="87" spans="1:26" ht="31.2">
      <c r="A87" s="61"/>
      <c r="B87" s="61"/>
      <c r="C87" s="69" t="s">
        <v>226</v>
      </c>
      <c r="D87" s="29"/>
      <c r="E87" s="29"/>
      <c r="F87" s="29"/>
      <c r="G87" s="2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1"/>
      <c r="U87" s="30"/>
      <c r="V87" s="30"/>
      <c r="W87" s="45"/>
      <c r="X87" s="45"/>
      <c r="Y87" s="30"/>
      <c r="Z87" s="31"/>
    </row>
    <row r="88" spans="1:26" ht="15.6">
      <c r="A88" s="61"/>
      <c r="B88" s="61"/>
      <c r="C88" s="69" t="s">
        <v>30</v>
      </c>
      <c r="D88" s="29"/>
      <c r="E88" s="29"/>
      <c r="F88" s="29"/>
      <c r="G88" s="29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1"/>
      <c r="U88" s="30"/>
      <c r="V88" s="30"/>
      <c r="W88" s="45"/>
      <c r="X88" s="45"/>
      <c r="Y88" s="30"/>
      <c r="Z88" s="31"/>
    </row>
    <row r="89" spans="1:26" ht="15.6">
      <c r="A89" s="61"/>
      <c r="B89" s="61"/>
      <c r="C89" s="69" t="s">
        <v>31</v>
      </c>
      <c r="D89" s="29"/>
      <c r="E89" s="29"/>
      <c r="F89" s="29"/>
      <c r="G89" s="29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1"/>
      <c r="U89" s="30"/>
      <c r="V89" s="30"/>
      <c r="W89" s="45"/>
      <c r="X89" s="45"/>
      <c r="Y89" s="30"/>
      <c r="Z89" s="31"/>
    </row>
    <row r="90" spans="1:26" ht="15.6">
      <c r="A90" s="61"/>
      <c r="B90" s="61"/>
      <c r="C90" s="69" t="s">
        <v>32</v>
      </c>
      <c r="D90" s="29"/>
      <c r="E90" s="29"/>
      <c r="F90" s="29"/>
      <c r="G90" s="29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1"/>
      <c r="U90" s="30"/>
      <c r="V90" s="30"/>
      <c r="W90" s="45"/>
      <c r="X90" s="45"/>
      <c r="Y90" s="30"/>
      <c r="Z90" s="31"/>
    </row>
    <row r="91" spans="1:26" ht="17.25" customHeight="1">
      <c r="A91" s="61"/>
      <c r="B91" s="61"/>
      <c r="C91" s="69" t="s">
        <v>33</v>
      </c>
      <c r="D91" s="29"/>
      <c r="E91" s="29"/>
      <c r="F91" s="29"/>
      <c r="G91" s="29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1"/>
      <c r="U91" s="30"/>
      <c r="V91" s="30"/>
      <c r="W91" s="45"/>
      <c r="X91" s="45"/>
      <c r="Y91" s="30"/>
      <c r="Z91" s="31"/>
    </row>
    <row r="92" spans="1:26" ht="15.6">
      <c r="A92" s="61"/>
      <c r="B92" s="61"/>
      <c r="C92" s="69" t="s">
        <v>34</v>
      </c>
      <c r="D92" s="29"/>
      <c r="E92" s="29"/>
      <c r="F92" s="29"/>
      <c r="G92" s="29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1"/>
      <c r="U92" s="30"/>
      <c r="V92" s="30"/>
      <c r="W92" s="45"/>
      <c r="X92" s="45"/>
      <c r="Y92" s="30"/>
      <c r="Z92" s="31"/>
    </row>
    <row r="93" spans="1:26" ht="15.6">
      <c r="A93" s="61"/>
      <c r="B93" s="61"/>
      <c r="C93" s="69" t="s">
        <v>35</v>
      </c>
      <c r="D93" s="29"/>
      <c r="E93" s="29"/>
      <c r="F93" s="29"/>
      <c r="G93" s="29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1"/>
      <c r="U93" s="30"/>
      <c r="V93" s="30"/>
      <c r="W93" s="45"/>
      <c r="X93" s="45"/>
      <c r="Y93" s="30"/>
      <c r="Z93" s="31"/>
    </row>
    <row r="94" spans="1:26" ht="15.6">
      <c r="A94" s="61"/>
      <c r="B94" s="61"/>
      <c r="C94" s="69" t="s">
        <v>36</v>
      </c>
      <c r="D94" s="29"/>
      <c r="E94" s="29"/>
      <c r="F94" s="29"/>
      <c r="G94" s="2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1"/>
      <c r="U94" s="30"/>
      <c r="V94" s="30"/>
      <c r="W94" s="31"/>
      <c r="X94" s="31"/>
      <c r="Y94" s="30"/>
      <c r="Z94" s="31"/>
    </row>
    <row r="95" spans="1:26" ht="15.6">
      <c r="A95" s="61"/>
      <c r="B95" s="61"/>
      <c r="C95" s="69" t="s">
        <v>37</v>
      </c>
      <c r="D95" s="29"/>
      <c r="E95" s="29"/>
      <c r="F95" s="29"/>
      <c r="G95" s="29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1"/>
      <c r="U95" s="30"/>
      <c r="V95" s="30"/>
      <c r="W95" s="31"/>
      <c r="X95" s="31"/>
      <c r="Y95" s="30"/>
      <c r="Z95" s="31"/>
    </row>
    <row r="96" spans="1:26" ht="15.6">
      <c r="A96" s="61"/>
      <c r="B96" s="61"/>
      <c r="C96" s="69" t="s">
        <v>230</v>
      </c>
      <c r="D96" s="29"/>
      <c r="E96" s="29"/>
      <c r="F96" s="29"/>
      <c r="G96" s="29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1"/>
      <c r="U96" s="30"/>
      <c r="V96" s="30"/>
      <c r="W96" s="31"/>
      <c r="X96" s="31"/>
      <c r="Y96" s="30"/>
      <c r="Z96" s="31"/>
    </row>
    <row r="97" spans="1:26" ht="15.6">
      <c r="A97" s="61"/>
      <c r="B97" s="61"/>
      <c r="C97" s="69" t="s">
        <v>38</v>
      </c>
      <c r="D97" s="29"/>
      <c r="E97" s="29"/>
      <c r="F97" s="29"/>
      <c r="G97" s="29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1"/>
      <c r="U97" s="30"/>
      <c r="V97" s="30"/>
      <c r="W97" s="31"/>
      <c r="X97" s="31"/>
      <c r="Y97" s="30"/>
      <c r="Z97" s="31"/>
    </row>
    <row r="98" spans="1:26" ht="32.25" customHeight="1">
      <c r="A98" s="61"/>
      <c r="B98" s="61"/>
      <c r="C98" s="68" t="s">
        <v>101</v>
      </c>
      <c r="D98" s="24"/>
      <c r="E98" s="24"/>
      <c r="F98" s="24"/>
      <c r="G98" s="2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6"/>
      <c r="U98" s="25"/>
      <c r="V98" s="25"/>
      <c r="W98" s="26"/>
      <c r="X98" s="26"/>
      <c r="Y98" s="27"/>
      <c r="Z98" s="27"/>
    </row>
    <row r="99" spans="1:26" ht="30" customHeight="1">
      <c r="A99" s="160"/>
      <c r="B99" s="62"/>
      <c r="C99" s="131" t="s">
        <v>184</v>
      </c>
      <c r="D99" s="60"/>
      <c r="E99" s="161"/>
      <c r="F99" s="113"/>
      <c r="G99" s="113"/>
      <c r="H99" s="130" t="s">
        <v>76</v>
      </c>
      <c r="I99" s="130"/>
      <c r="J99" s="130"/>
      <c r="K99" s="130"/>
      <c r="L99" s="130"/>
      <c r="M99" s="130"/>
      <c r="N99" s="130" t="s">
        <v>80</v>
      </c>
      <c r="O99" s="130"/>
      <c r="P99" s="130" t="s">
        <v>79</v>
      </c>
      <c r="Q99" s="130"/>
      <c r="R99" s="130"/>
      <c r="S99" s="130"/>
      <c r="T99" s="130"/>
      <c r="U99" s="130"/>
      <c r="V99" s="148" t="s">
        <v>80</v>
      </c>
      <c r="W99" s="148"/>
      <c r="X99" s="148"/>
      <c r="Y99" s="148"/>
      <c r="Z99" s="149"/>
    </row>
    <row r="100" spans="1:26" ht="51" customHeight="1">
      <c r="A100" s="160"/>
      <c r="B100" s="62"/>
      <c r="C100" s="131"/>
      <c r="D100" s="60"/>
      <c r="E100" s="161"/>
      <c r="F100" s="113"/>
      <c r="G100" s="113"/>
      <c r="H100" s="130" t="s">
        <v>2</v>
      </c>
      <c r="I100" s="130"/>
      <c r="J100" s="130"/>
      <c r="K100" s="130"/>
      <c r="L100" s="130" t="s">
        <v>3</v>
      </c>
      <c r="M100" s="130"/>
      <c r="N100" s="78" t="s">
        <v>2</v>
      </c>
      <c r="O100" s="78" t="s">
        <v>202</v>
      </c>
      <c r="P100" s="130" t="s">
        <v>2</v>
      </c>
      <c r="Q100" s="130"/>
      <c r="R100" s="130"/>
      <c r="S100" s="130" t="s">
        <v>202</v>
      </c>
      <c r="T100" s="130"/>
      <c r="U100" s="130"/>
      <c r="V100" s="130" t="s">
        <v>2</v>
      </c>
      <c r="W100" s="130"/>
      <c r="X100" s="130"/>
      <c r="Y100" s="148" t="s">
        <v>202</v>
      </c>
      <c r="Z100" s="149"/>
    </row>
    <row r="101" spans="1:26" ht="15.6">
      <c r="A101" s="63"/>
      <c r="B101" s="63"/>
      <c r="C101" s="68" t="s">
        <v>185</v>
      </c>
      <c r="D101" s="24"/>
      <c r="E101" s="52"/>
      <c r="F101" s="52"/>
      <c r="G101" s="52"/>
      <c r="H101" s="137"/>
      <c r="I101" s="137"/>
      <c r="J101" s="137"/>
      <c r="K101" s="137"/>
      <c r="L101" s="137"/>
      <c r="M101" s="137"/>
      <c r="N101" s="61"/>
      <c r="O101" s="61"/>
      <c r="P101" s="137"/>
      <c r="Q101" s="137"/>
      <c r="R101" s="137"/>
      <c r="S101" s="137"/>
      <c r="T101" s="137"/>
      <c r="U101" s="137"/>
      <c r="V101" s="137"/>
      <c r="W101" s="137"/>
      <c r="X101" s="137"/>
      <c r="Y101" s="144"/>
      <c r="Z101" s="145"/>
    </row>
    <row r="102" spans="1:26" ht="15.6">
      <c r="A102" s="63"/>
      <c r="B102" s="63"/>
      <c r="C102" s="73" t="s">
        <v>186</v>
      </c>
      <c r="D102" s="52" t="s">
        <v>187</v>
      </c>
      <c r="E102" s="52" t="s">
        <v>187</v>
      </c>
      <c r="F102" s="52"/>
      <c r="G102" s="52"/>
      <c r="H102" s="137"/>
      <c r="I102" s="137"/>
      <c r="J102" s="137"/>
      <c r="K102" s="137"/>
      <c r="L102" s="137"/>
      <c r="M102" s="137"/>
      <c r="N102" s="61"/>
      <c r="O102" s="61"/>
      <c r="P102" s="137"/>
      <c r="Q102" s="137"/>
      <c r="R102" s="137"/>
      <c r="S102" s="137"/>
      <c r="T102" s="137"/>
      <c r="U102" s="137"/>
      <c r="V102" s="137"/>
      <c r="W102" s="137"/>
      <c r="X102" s="137"/>
      <c r="Y102" s="144"/>
      <c r="Z102" s="145"/>
    </row>
    <row r="103" spans="1:26" ht="15.6">
      <c r="A103" s="63"/>
      <c r="B103" s="63" t="s">
        <v>188</v>
      </c>
      <c r="C103" s="72" t="s">
        <v>189</v>
      </c>
      <c r="D103" s="57" t="s">
        <v>190</v>
      </c>
      <c r="E103" s="57" t="s">
        <v>190</v>
      </c>
      <c r="F103" s="57"/>
      <c r="G103" s="57"/>
      <c r="H103" s="137"/>
      <c r="I103" s="137"/>
      <c r="J103" s="137"/>
      <c r="K103" s="137"/>
      <c r="L103" s="137"/>
      <c r="M103" s="137"/>
      <c r="N103" s="61"/>
      <c r="O103" s="61"/>
      <c r="P103" s="137"/>
      <c r="Q103" s="137"/>
      <c r="R103" s="137"/>
      <c r="S103" s="137"/>
      <c r="T103" s="137"/>
      <c r="U103" s="137"/>
      <c r="V103" s="137"/>
      <c r="W103" s="137"/>
      <c r="X103" s="137"/>
      <c r="Y103" s="144"/>
      <c r="Z103" s="145"/>
    </row>
    <row r="104" spans="1:26" ht="31.2">
      <c r="A104" s="63"/>
      <c r="B104" s="63" t="s">
        <v>191</v>
      </c>
      <c r="C104" s="72" t="s">
        <v>192</v>
      </c>
      <c r="D104" s="57" t="s">
        <v>193</v>
      </c>
      <c r="E104" s="57" t="s">
        <v>193</v>
      </c>
      <c r="F104" s="57"/>
      <c r="G104" s="57"/>
      <c r="H104" s="137"/>
      <c r="I104" s="137"/>
      <c r="J104" s="137"/>
      <c r="K104" s="137"/>
      <c r="L104" s="137"/>
      <c r="M104" s="137"/>
      <c r="N104" s="61"/>
      <c r="O104" s="61"/>
      <c r="P104" s="137"/>
      <c r="Q104" s="137"/>
      <c r="R104" s="137"/>
      <c r="S104" s="137"/>
      <c r="T104" s="137"/>
      <c r="U104" s="137"/>
      <c r="V104" s="137"/>
      <c r="W104" s="137"/>
      <c r="X104" s="137"/>
      <c r="Y104" s="144"/>
      <c r="Z104" s="145"/>
    </row>
    <row r="105" spans="1:26" ht="15.6">
      <c r="A105" s="63"/>
      <c r="B105" s="64"/>
      <c r="C105" s="72" t="s">
        <v>227</v>
      </c>
      <c r="D105" s="57" t="s">
        <v>194</v>
      </c>
      <c r="E105" s="57" t="s">
        <v>194</v>
      </c>
      <c r="F105" s="57"/>
      <c r="G105" s="57"/>
      <c r="H105" s="137"/>
      <c r="I105" s="137"/>
      <c r="J105" s="137"/>
      <c r="K105" s="137"/>
      <c r="L105" s="137"/>
      <c r="M105" s="137"/>
      <c r="N105" s="61"/>
      <c r="O105" s="61"/>
      <c r="P105" s="137"/>
      <c r="Q105" s="137"/>
      <c r="R105" s="137"/>
      <c r="S105" s="137"/>
      <c r="T105" s="137"/>
      <c r="U105" s="137"/>
      <c r="V105" s="137"/>
      <c r="W105" s="137"/>
      <c r="X105" s="137"/>
      <c r="Y105" s="144"/>
      <c r="Z105" s="145"/>
    </row>
    <row r="106" spans="1:26" ht="15.6">
      <c r="A106" s="63"/>
      <c r="B106" s="63"/>
      <c r="C106" s="72" t="s">
        <v>238</v>
      </c>
      <c r="D106" s="57" t="s">
        <v>193</v>
      </c>
      <c r="E106" s="57" t="s">
        <v>193</v>
      </c>
      <c r="F106" s="57"/>
      <c r="G106" s="57"/>
      <c r="H106" s="137"/>
      <c r="I106" s="137"/>
      <c r="J106" s="137"/>
      <c r="K106" s="137"/>
      <c r="L106" s="137"/>
      <c r="M106" s="137"/>
      <c r="N106" s="61"/>
      <c r="O106" s="61"/>
      <c r="P106" s="137"/>
      <c r="Q106" s="137"/>
      <c r="R106" s="137"/>
      <c r="S106" s="137"/>
      <c r="T106" s="137"/>
      <c r="U106" s="137"/>
      <c r="V106" s="137"/>
      <c r="W106" s="137"/>
      <c r="X106" s="137"/>
      <c r="Y106" s="144"/>
      <c r="Z106" s="145"/>
    </row>
    <row r="107" spans="1:26" ht="24">
      <c r="A107" s="63"/>
      <c r="B107" s="63"/>
      <c r="C107" s="72" t="s">
        <v>195</v>
      </c>
      <c r="D107" s="53" t="s">
        <v>196</v>
      </c>
      <c r="E107" s="53" t="s">
        <v>196</v>
      </c>
      <c r="F107" s="53"/>
      <c r="G107" s="53"/>
      <c r="H107" s="137"/>
      <c r="I107" s="137"/>
      <c r="J107" s="137"/>
      <c r="K107" s="137"/>
      <c r="L107" s="137"/>
      <c r="M107" s="137"/>
      <c r="N107" s="61"/>
      <c r="O107" s="61"/>
      <c r="P107" s="137"/>
      <c r="Q107" s="137"/>
      <c r="R107" s="137"/>
      <c r="S107" s="137"/>
      <c r="T107" s="137"/>
      <c r="U107" s="137"/>
      <c r="V107" s="137"/>
      <c r="W107" s="137"/>
      <c r="X107" s="137"/>
      <c r="Y107" s="144"/>
      <c r="Z107" s="145"/>
    </row>
    <row r="108" spans="1:26" ht="19.5" customHeight="1">
      <c r="A108" s="63"/>
      <c r="B108" s="63"/>
      <c r="C108" s="72" t="s">
        <v>197</v>
      </c>
      <c r="D108" s="57"/>
      <c r="E108" s="57" t="s">
        <v>198</v>
      </c>
      <c r="F108" s="57"/>
      <c r="G108" s="57"/>
      <c r="H108" s="137"/>
      <c r="I108" s="137"/>
      <c r="J108" s="137"/>
      <c r="K108" s="137"/>
      <c r="L108" s="137"/>
      <c r="M108" s="137"/>
      <c r="N108" s="61"/>
      <c r="O108" s="61"/>
      <c r="P108" s="137"/>
      <c r="Q108" s="137"/>
      <c r="R108" s="137"/>
      <c r="S108" s="137"/>
      <c r="T108" s="137"/>
      <c r="U108" s="137"/>
      <c r="V108" s="137"/>
      <c r="W108" s="137"/>
      <c r="X108" s="137"/>
      <c r="Y108" s="144"/>
      <c r="Z108" s="145"/>
    </row>
    <row r="109" spans="1:26" ht="19.5" customHeight="1">
      <c r="A109" s="79"/>
      <c r="B109" s="79"/>
      <c r="C109" s="142" t="s">
        <v>216</v>
      </c>
      <c r="D109" s="80"/>
      <c r="E109" s="80"/>
      <c r="F109" s="80"/>
      <c r="G109" s="80"/>
      <c r="H109" s="133" t="s">
        <v>76</v>
      </c>
      <c r="I109" s="134"/>
      <c r="J109" s="134"/>
      <c r="K109" s="134"/>
      <c r="L109" s="134"/>
      <c r="M109" s="134"/>
      <c r="N109" s="134"/>
      <c r="O109" s="138"/>
      <c r="P109" s="133" t="s">
        <v>79</v>
      </c>
      <c r="Q109" s="134"/>
      <c r="R109" s="134"/>
      <c r="S109" s="134"/>
      <c r="T109" s="134"/>
      <c r="U109" s="134"/>
      <c r="V109" s="134" t="s">
        <v>81</v>
      </c>
      <c r="W109" s="134"/>
      <c r="X109" s="134"/>
      <c r="Y109" s="134"/>
      <c r="Z109" s="138"/>
    </row>
    <row r="110" spans="1:26" ht="13.2">
      <c r="A110" s="79"/>
      <c r="B110" s="79"/>
      <c r="C110" s="143"/>
      <c r="D110" s="80"/>
      <c r="E110" s="80"/>
      <c r="F110" s="80"/>
      <c r="G110" s="80"/>
      <c r="H110" s="139"/>
      <c r="I110" s="140"/>
      <c r="J110" s="140"/>
      <c r="K110" s="140"/>
      <c r="L110" s="140"/>
      <c r="M110" s="140"/>
      <c r="N110" s="140"/>
      <c r="O110" s="141"/>
      <c r="P110" s="135"/>
      <c r="Q110" s="136"/>
      <c r="R110" s="136"/>
      <c r="S110" s="136"/>
      <c r="T110" s="136"/>
      <c r="U110" s="136"/>
      <c r="V110" s="136"/>
      <c r="W110" s="136"/>
      <c r="X110" s="136"/>
      <c r="Y110" s="136"/>
      <c r="Z110" s="150"/>
    </row>
    <row r="111" spans="1:26" ht="15.6">
      <c r="A111" s="79"/>
      <c r="B111" s="79"/>
      <c r="C111" s="82" t="s">
        <v>217</v>
      </c>
      <c r="D111" s="57"/>
      <c r="E111" s="57"/>
      <c r="F111" s="57"/>
      <c r="G111" s="5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44"/>
      <c r="W111" s="151"/>
      <c r="X111" s="151"/>
      <c r="Y111" s="151"/>
      <c r="Z111" s="145"/>
    </row>
    <row r="112" spans="1:26" ht="31.2">
      <c r="A112" s="79"/>
      <c r="B112" s="79"/>
      <c r="C112" s="82" t="s">
        <v>218</v>
      </c>
      <c r="D112" s="57"/>
      <c r="E112" s="57"/>
      <c r="F112" s="57"/>
      <c r="G112" s="5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44"/>
      <c r="W112" s="151"/>
      <c r="X112" s="151"/>
      <c r="Y112" s="151"/>
      <c r="Z112" s="145"/>
    </row>
    <row r="113" spans="3:21" ht="63" customHeight="1">
      <c r="C113" s="129" t="s">
        <v>239</v>
      </c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</row>
    <row r="114" spans="3:21" ht="45" customHeight="1">
      <c r="C114" s="88"/>
      <c r="D114" s="86"/>
      <c r="E114" s="86"/>
      <c r="F114" s="117"/>
      <c r="G114" s="117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3:21" ht="18">
      <c r="C115" s="74" t="s">
        <v>199</v>
      </c>
      <c r="D115" s="74"/>
      <c r="E115" s="1"/>
      <c r="F115" s="1"/>
      <c r="G115" s="1"/>
      <c r="H115" s="75" t="s">
        <v>200</v>
      </c>
      <c r="I115" s="74"/>
      <c r="J115" s="1"/>
      <c r="K115" s="2"/>
      <c r="L115" s="2"/>
      <c r="M115" s="2"/>
      <c r="N115" s="74" t="s">
        <v>201</v>
      </c>
      <c r="O115" s="74"/>
    </row>
  </sheetData>
  <mergeCells count="115">
    <mergeCell ref="F5:G5"/>
    <mergeCell ref="F6:G6"/>
    <mergeCell ref="A99:A100"/>
    <mergeCell ref="C99:C100"/>
    <mergeCell ref="E99:E100"/>
    <mergeCell ref="L100:M100"/>
    <mergeCell ref="H100:K100"/>
    <mergeCell ref="H99:M99"/>
    <mergeCell ref="V112:Z112"/>
    <mergeCell ref="P105:R105"/>
    <mergeCell ref="P107:R107"/>
    <mergeCell ref="P108:R108"/>
    <mergeCell ref="S101:U101"/>
    <mergeCell ref="S102:U102"/>
    <mergeCell ref="S103:U103"/>
    <mergeCell ref="S104:U104"/>
    <mergeCell ref="S105:U105"/>
    <mergeCell ref="S107:U107"/>
    <mergeCell ref="S108:U108"/>
    <mergeCell ref="V101:X101"/>
    <mergeCell ref="V102:X102"/>
    <mergeCell ref="V103:X103"/>
    <mergeCell ref="V104:X104"/>
    <mergeCell ref="N99:O99"/>
    <mergeCell ref="L108:M108"/>
    <mergeCell ref="V111:Z111"/>
    <mergeCell ref="V99:Z99"/>
    <mergeCell ref="H108:K108"/>
    <mergeCell ref="L101:M101"/>
    <mergeCell ref="L102:M102"/>
    <mergeCell ref="T1:U1"/>
    <mergeCell ref="C2:Z2"/>
    <mergeCell ref="Y1:Z1"/>
    <mergeCell ref="P5:Z5"/>
    <mergeCell ref="V1:W1"/>
    <mergeCell ref="D5:E5"/>
    <mergeCell ref="H5:O5"/>
    <mergeCell ref="Y3:Z3"/>
    <mergeCell ref="P77:Q77"/>
    <mergeCell ref="N77:O77"/>
    <mergeCell ref="D40:D41"/>
    <mergeCell ref="E40:E41"/>
    <mergeCell ref="X77:Y77"/>
    <mergeCell ref="T40:T41"/>
    <mergeCell ref="U40:V40"/>
    <mergeCell ref="X40:Y40"/>
    <mergeCell ref="T77:T78"/>
    <mergeCell ref="U77:V77"/>
    <mergeCell ref="V109:Z110"/>
    <mergeCell ref="H77:I77"/>
    <mergeCell ref="V105:X105"/>
    <mergeCell ref="V107:X107"/>
    <mergeCell ref="V108:X108"/>
    <mergeCell ref="Y101:Z101"/>
    <mergeCell ref="Y102:Z102"/>
    <mergeCell ref="P106:R106"/>
    <mergeCell ref="Y105:Z105"/>
    <mergeCell ref="H103:K103"/>
    <mergeCell ref="H104:K104"/>
    <mergeCell ref="L103:M103"/>
    <mergeCell ref="L104:M104"/>
    <mergeCell ref="L105:M105"/>
    <mergeCell ref="H106:K106"/>
    <mergeCell ref="L106:M106"/>
    <mergeCell ref="V100:X100"/>
    <mergeCell ref="L77:M77"/>
    <mergeCell ref="Y108:Z108"/>
    <mergeCell ref="H101:K101"/>
    <mergeCell ref="H102:K102"/>
    <mergeCell ref="S106:U106"/>
    <mergeCell ref="V106:X106"/>
    <mergeCell ref="Y106:Z106"/>
    <mergeCell ref="U6:V6"/>
    <mergeCell ref="X6:Y6"/>
    <mergeCell ref="N6:O6"/>
    <mergeCell ref="L6:M6"/>
    <mergeCell ref="Y103:Z103"/>
    <mergeCell ref="Y104:Z104"/>
    <mergeCell ref="P6:Q6"/>
    <mergeCell ref="D6:E6"/>
    <mergeCell ref="Y107:Z107"/>
    <mergeCell ref="Y100:Z100"/>
    <mergeCell ref="P102:R102"/>
    <mergeCell ref="P103:R103"/>
    <mergeCell ref="P104:R104"/>
    <mergeCell ref="H107:K107"/>
    <mergeCell ref="H6:I6"/>
    <mergeCell ref="H40:I40"/>
    <mergeCell ref="P40:Q40"/>
    <mergeCell ref="N40:O40"/>
    <mergeCell ref="L40:M40"/>
    <mergeCell ref="C113:U113"/>
    <mergeCell ref="J6:K6"/>
    <mergeCell ref="R6:S6"/>
    <mergeCell ref="C77:C78"/>
    <mergeCell ref="J77:K77"/>
    <mergeCell ref="R77:S77"/>
    <mergeCell ref="J40:K40"/>
    <mergeCell ref="R40:S40"/>
    <mergeCell ref="C6:C7"/>
    <mergeCell ref="C40:C41"/>
    <mergeCell ref="P109:U110"/>
    <mergeCell ref="P111:U111"/>
    <mergeCell ref="P112:U112"/>
    <mergeCell ref="P99:U99"/>
    <mergeCell ref="P100:R100"/>
    <mergeCell ref="S100:U100"/>
    <mergeCell ref="P101:R101"/>
    <mergeCell ref="H109:O110"/>
    <mergeCell ref="H105:K105"/>
    <mergeCell ref="C109:C110"/>
    <mergeCell ref="H111:O111"/>
    <mergeCell ref="H112:O112"/>
    <mergeCell ref="L107:M107"/>
    <mergeCell ref="T6:T7"/>
  </mergeCells>
  <pageMargins left="0" right="0" top="0.15748031496062992" bottom="0.74803149606299213" header="0.31496062992125984" footer="0.31496062992125984"/>
  <pageSetup paperSize="9" scale="47" fitToHeight="0" orientation="landscape" r:id="rId1"/>
  <rowBreaks count="2" manualBreakCount="2">
    <brk id="39" max="21" man="1"/>
    <brk id="7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115" zoomScaleNormal="100" zoomScaleSheetLayoutView="115" workbookViewId="0">
      <selection activeCell="F4" sqref="F4:F5"/>
    </sheetView>
  </sheetViews>
  <sheetFormatPr defaultColWidth="8.77734375" defaultRowHeight="13.2"/>
  <cols>
    <col min="1" max="1" width="37.21875" style="4" customWidth="1"/>
    <col min="2" max="2" width="14.44140625" style="4" customWidth="1"/>
    <col min="3" max="3" width="11.21875" style="4" customWidth="1"/>
    <col min="4" max="4" width="13.77734375" style="4" customWidth="1"/>
    <col min="5" max="5" width="14.44140625" style="4" customWidth="1"/>
    <col min="6" max="8" width="14" style="4" customWidth="1"/>
    <col min="9" max="9" width="10.5546875" style="4" customWidth="1"/>
    <col min="10" max="10" width="15.44140625" style="4" customWidth="1"/>
    <col min="11" max="11" width="14" style="4" customWidth="1"/>
    <col min="12" max="12" width="13.77734375" style="4" customWidth="1"/>
    <col min="13" max="13" width="14" style="4" customWidth="1"/>
    <col min="14" max="16384" width="8.77734375" style="4"/>
  </cols>
  <sheetData>
    <row r="1" spans="1:13" ht="15.75" customHeight="1">
      <c r="A1" s="163" t="s">
        <v>74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3" ht="21" customHeight="1">
      <c r="A2" s="164" t="s">
        <v>232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3" ht="27.3" customHeight="1">
      <c r="A3" s="5"/>
      <c r="B3" s="6"/>
      <c r="C3" s="6"/>
      <c r="D3" s="6"/>
      <c r="E3" s="6"/>
      <c r="F3" s="6"/>
      <c r="G3" s="87" t="s">
        <v>225</v>
      </c>
      <c r="H3" s="6"/>
      <c r="I3" s="6"/>
      <c r="J3" s="6"/>
      <c r="K3" s="85"/>
      <c r="L3" s="85"/>
      <c r="M3" s="85" t="s">
        <v>0</v>
      </c>
    </row>
    <row r="4" spans="1:13" ht="42" customHeight="1">
      <c r="A4" s="167" t="s">
        <v>72</v>
      </c>
      <c r="B4" s="162" t="s">
        <v>39</v>
      </c>
      <c r="C4" s="165" t="s">
        <v>237</v>
      </c>
      <c r="D4" s="162" t="s">
        <v>40</v>
      </c>
      <c r="E4" s="162" t="s">
        <v>233</v>
      </c>
      <c r="F4" s="162" t="s">
        <v>235</v>
      </c>
      <c r="G4" s="162" t="s">
        <v>236</v>
      </c>
      <c r="H4" s="162" t="s">
        <v>236</v>
      </c>
      <c r="I4" s="162" t="s">
        <v>41</v>
      </c>
      <c r="J4" s="162"/>
      <c r="K4" s="162"/>
      <c r="L4" s="162"/>
      <c r="M4" s="162"/>
    </row>
    <row r="5" spans="1:13" s="8" customFormat="1" ht="102" customHeight="1">
      <c r="A5" s="167"/>
      <c r="B5" s="162"/>
      <c r="C5" s="166"/>
      <c r="D5" s="162" t="s">
        <v>42</v>
      </c>
      <c r="E5" s="162"/>
      <c r="F5" s="162"/>
      <c r="G5" s="162"/>
      <c r="H5" s="162"/>
      <c r="I5" s="7" t="s">
        <v>234</v>
      </c>
      <c r="J5" s="83" t="s">
        <v>228</v>
      </c>
      <c r="K5" s="7" t="s">
        <v>231</v>
      </c>
      <c r="L5" s="7" t="s">
        <v>231</v>
      </c>
      <c r="M5" s="7" t="s">
        <v>231</v>
      </c>
    </row>
    <row r="6" spans="1:13" s="10" customFormat="1" ht="15.6">
      <c r="A6" s="84">
        <v>1</v>
      </c>
      <c r="B6" s="84">
        <v>2</v>
      </c>
      <c r="C6" s="90">
        <v>3</v>
      </c>
      <c r="D6" s="84">
        <v>4</v>
      </c>
      <c r="E6" s="84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</row>
    <row r="7" spans="1:13" s="10" customFormat="1" ht="27.75" customHeight="1">
      <c r="A7" s="11" t="s">
        <v>43</v>
      </c>
      <c r="B7" s="84" t="s">
        <v>44</v>
      </c>
      <c r="C7" s="90"/>
      <c r="D7" s="84" t="s">
        <v>44</v>
      </c>
      <c r="E7" s="84"/>
      <c r="F7" s="9"/>
      <c r="G7" s="9"/>
      <c r="H7" s="9"/>
      <c r="I7" s="9"/>
      <c r="J7" s="9"/>
      <c r="K7" s="9"/>
      <c r="L7" s="9"/>
      <c r="M7" s="9"/>
    </row>
    <row r="8" spans="1:13" s="10" customFormat="1" ht="21.75" customHeight="1">
      <c r="A8" s="11" t="s">
        <v>45</v>
      </c>
      <c r="B8" s="84"/>
      <c r="C8" s="90"/>
      <c r="D8" s="84"/>
      <c r="E8" s="84"/>
      <c r="F8" s="9"/>
      <c r="G8" s="9"/>
      <c r="H8" s="9"/>
      <c r="I8" s="9"/>
      <c r="J8" s="9"/>
      <c r="K8" s="9"/>
      <c r="L8" s="9"/>
      <c r="M8" s="9"/>
    </row>
    <row r="9" spans="1:13" s="10" customFormat="1" ht="27.75" customHeight="1">
      <c r="A9" s="11" t="s">
        <v>46</v>
      </c>
      <c r="B9" s="84" t="s">
        <v>44</v>
      </c>
      <c r="C9" s="90"/>
      <c r="D9" s="84" t="s">
        <v>44</v>
      </c>
      <c r="E9" s="84"/>
      <c r="F9" s="9"/>
      <c r="G9" s="9"/>
      <c r="H9" s="9"/>
      <c r="I9" s="9"/>
      <c r="J9" s="9"/>
      <c r="K9" s="9"/>
      <c r="L9" s="9"/>
      <c r="M9" s="9"/>
    </row>
    <row r="10" spans="1:13" s="10" customFormat="1" ht="21" customHeight="1">
      <c r="A10" s="11" t="s">
        <v>47</v>
      </c>
      <c r="B10" s="84"/>
      <c r="C10" s="90"/>
      <c r="D10" s="84"/>
      <c r="E10" s="84"/>
      <c r="F10" s="9"/>
      <c r="G10" s="9"/>
      <c r="H10" s="9"/>
      <c r="I10" s="9"/>
      <c r="J10" s="9"/>
      <c r="K10" s="9"/>
      <c r="L10" s="9"/>
      <c r="M10" s="9"/>
    </row>
    <row r="11" spans="1:13" ht="42" customHeight="1">
      <c r="A11" s="13" t="s">
        <v>48</v>
      </c>
      <c r="B11" s="17"/>
      <c r="C11" s="17"/>
      <c r="D11" s="17"/>
      <c r="E11" s="14"/>
      <c r="F11" s="12"/>
      <c r="G11" s="12"/>
      <c r="H11" s="12"/>
      <c r="I11" s="12"/>
      <c r="J11" s="12"/>
      <c r="K11" s="12"/>
      <c r="L11" s="12"/>
      <c r="M11" s="12"/>
    </row>
    <row r="12" spans="1:13" ht="15.75" customHeight="1">
      <c r="A12" s="15" t="s">
        <v>49</v>
      </c>
      <c r="B12" s="17"/>
      <c r="C12" s="17"/>
      <c r="D12" s="17"/>
      <c r="E12" s="14"/>
      <c r="F12" s="12"/>
      <c r="G12" s="12"/>
      <c r="H12" s="12"/>
      <c r="I12" s="12"/>
      <c r="J12" s="12"/>
      <c r="K12" s="12"/>
      <c r="L12" s="12"/>
      <c r="M12" s="12"/>
    </row>
    <row r="13" spans="1:13" ht="42" customHeight="1">
      <c r="A13" s="13" t="s">
        <v>205</v>
      </c>
      <c r="B13" s="17"/>
      <c r="C13" s="17"/>
      <c r="D13" s="17"/>
      <c r="E13" s="14"/>
      <c r="F13" s="12"/>
      <c r="G13" s="12"/>
      <c r="H13" s="12"/>
      <c r="I13" s="12"/>
      <c r="J13" s="12"/>
      <c r="K13" s="12"/>
      <c r="L13" s="12"/>
      <c r="M13" s="12"/>
    </row>
    <row r="14" spans="1:13" ht="31.5" customHeight="1">
      <c r="A14" s="16" t="s">
        <v>50</v>
      </c>
      <c r="B14" s="17" t="s">
        <v>44</v>
      </c>
      <c r="C14" s="17"/>
      <c r="D14" s="17" t="s">
        <v>44</v>
      </c>
      <c r="E14" s="14"/>
      <c r="F14" s="12"/>
      <c r="G14" s="12"/>
      <c r="H14" s="12"/>
      <c r="I14" s="12"/>
      <c r="J14" s="12"/>
      <c r="K14" s="12"/>
      <c r="L14" s="12"/>
      <c r="M14" s="12"/>
    </row>
    <row r="15" spans="1:13" ht="19.5" customHeight="1">
      <c r="A15" s="16" t="s">
        <v>51</v>
      </c>
      <c r="B15" s="17"/>
      <c r="C15" s="17"/>
      <c r="D15" s="17"/>
      <c r="E15" s="14"/>
      <c r="F15" s="12"/>
      <c r="G15" s="12"/>
      <c r="H15" s="12"/>
      <c r="I15" s="12"/>
      <c r="J15" s="12"/>
      <c r="K15" s="12"/>
      <c r="L15" s="12"/>
      <c r="M15" s="12"/>
    </row>
    <row r="16" spans="1:13" ht="19.5" customHeight="1">
      <c r="A16" s="13" t="s">
        <v>52</v>
      </c>
      <c r="B16" s="17"/>
      <c r="C16" s="17"/>
      <c r="D16" s="17"/>
      <c r="E16" s="14"/>
      <c r="F16" s="12"/>
      <c r="G16" s="12"/>
      <c r="H16" s="12"/>
      <c r="I16" s="12"/>
      <c r="J16" s="12"/>
      <c r="K16" s="12"/>
      <c r="L16" s="12"/>
      <c r="M16" s="12"/>
    </row>
    <row r="17" spans="1:13" ht="19.5" customHeight="1">
      <c r="A17" s="15" t="s">
        <v>53</v>
      </c>
      <c r="B17" s="17"/>
      <c r="C17" s="17"/>
      <c r="D17" s="17"/>
      <c r="E17" s="14"/>
      <c r="F17" s="12"/>
      <c r="G17" s="12"/>
      <c r="H17" s="12"/>
      <c r="I17" s="12"/>
      <c r="J17" s="12"/>
      <c r="K17" s="12"/>
      <c r="L17" s="12"/>
      <c r="M17" s="12"/>
    </row>
    <row r="18" spans="1:13" ht="19.5" customHeight="1">
      <c r="A18" s="13" t="s">
        <v>54</v>
      </c>
      <c r="B18" s="17"/>
      <c r="C18" s="17"/>
      <c r="D18" s="17"/>
      <c r="E18" s="14"/>
      <c r="F18" s="12"/>
      <c r="G18" s="12"/>
      <c r="H18" s="12"/>
      <c r="I18" s="12"/>
      <c r="J18" s="12"/>
      <c r="K18" s="12"/>
      <c r="L18" s="12"/>
      <c r="M18" s="12"/>
    </row>
    <row r="19" spans="1:13" ht="19.5" customHeight="1">
      <c r="A19" s="15" t="s">
        <v>55</v>
      </c>
      <c r="B19" s="17"/>
      <c r="C19" s="17"/>
      <c r="D19" s="17"/>
      <c r="E19" s="14"/>
      <c r="F19" s="12"/>
      <c r="G19" s="12"/>
      <c r="H19" s="12"/>
      <c r="I19" s="12"/>
      <c r="J19" s="12"/>
      <c r="K19" s="12"/>
      <c r="L19" s="12"/>
      <c r="M19" s="12"/>
    </row>
    <row r="20" spans="1:13" ht="19.5" customHeight="1">
      <c r="A20" s="13" t="s">
        <v>56</v>
      </c>
      <c r="B20" s="17"/>
      <c r="C20" s="17"/>
      <c r="D20" s="17"/>
      <c r="E20" s="14"/>
      <c r="F20" s="12"/>
      <c r="G20" s="12"/>
      <c r="H20" s="12"/>
      <c r="I20" s="12"/>
      <c r="J20" s="12"/>
      <c r="K20" s="12"/>
      <c r="L20" s="12"/>
      <c r="M20" s="12"/>
    </row>
    <row r="21" spans="1:13" ht="30.75" customHeight="1">
      <c r="A21" s="16" t="s">
        <v>71</v>
      </c>
      <c r="B21" s="17" t="s">
        <v>44</v>
      </c>
      <c r="C21" s="17"/>
      <c r="D21" s="17" t="s">
        <v>44</v>
      </c>
      <c r="E21" s="14"/>
      <c r="F21" s="12"/>
      <c r="G21" s="12"/>
      <c r="H21" s="12"/>
      <c r="I21" s="12"/>
      <c r="J21" s="12"/>
      <c r="K21" s="12"/>
      <c r="L21" s="12"/>
      <c r="M21" s="12"/>
    </row>
    <row r="22" spans="1:13">
      <c r="A22" s="16" t="s">
        <v>57</v>
      </c>
      <c r="B22" s="17"/>
      <c r="C22" s="17"/>
      <c r="D22" s="17"/>
      <c r="E22" s="14"/>
      <c r="F22" s="12"/>
      <c r="G22" s="12"/>
      <c r="H22" s="12"/>
      <c r="I22" s="12"/>
      <c r="J22" s="12"/>
      <c r="K22" s="12"/>
      <c r="L22" s="12"/>
      <c r="M22" s="12"/>
    </row>
    <row r="23" spans="1:13" ht="42" customHeight="1">
      <c r="A23" s="16" t="s">
        <v>58</v>
      </c>
      <c r="B23" s="17" t="s">
        <v>44</v>
      </c>
      <c r="C23" s="17"/>
      <c r="D23" s="17" t="s">
        <v>44</v>
      </c>
      <c r="E23" s="14"/>
      <c r="F23" s="12"/>
      <c r="G23" s="12"/>
      <c r="H23" s="12"/>
      <c r="I23" s="12"/>
      <c r="J23" s="12"/>
      <c r="K23" s="12"/>
      <c r="L23" s="12"/>
      <c r="M23" s="12"/>
    </row>
    <row r="24" spans="1:13">
      <c r="A24" s="16" t="s">
        <v>59</v>
      </c>
      <c r="B24" s="17"/>
      <c r="C24" s="17"/>
      <c r="D24" s="17"/>
      <c r="E24" s="14"/>
      <c r="F24" s="12"/>
      <c r="G24" s="12"/>
      <c r="H24" s="12"/>
      <c r="I24" s="12"/>
      <c r="J24" s="12"/>
      <c r="K24" s="12"/>
      <c r="L24" s="12"/>
      <c r="M24" s="12"/>
    </row>
    <row r="25" spans="1:13" ht="13.95" customHeight="1">
      <c r="A25" s="18"/>
      <c r="B25" s="19"/>
      <c r="C25" s="19"/>
    </row>
    <row r="26" spans="1:13" ht="18">
      <c r="A26" s="74" t="s">
        <v>199</v>
      </c>
      <c r="B26" s="74"/>
      <c r="C26" s="74"/>
      <c r="D26" s="1"/>
      <c r="E26" s="75" t="s">
        <v>200</v>
      </c>
      <c r="F26" s="74" t="s">
        <v>201</v>
      </c>
    </row>
  </sheetData>
  <mergeCells count="11">
    <mergeCell ref="G4:G5"/>
    <mergeCell ref="A1:L1"/>
    <mergeCell ref="A2:L2"/>
    <mergeCell ref="F4:F5"/>
    <mergeCell ref="H4:H5"/>
    <mergeCell ref="I4:M4"/>
    <mergeCell ref="C4:C5"/>
    <mergeCell ref="A4:A5"/>
    <mergeCell ref="B4:B5"/>
    <mergeCell ref="D4:D5"/>
    <mergeCell ref="E4:E5"/>
  </mergeCells>
  <pageMargins left="0" right="0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6"/>
  <sheetViews>
    <sheetView tabSelected="1" view="pageBreakPreview" zoomScale="80" zoomScaleNormal="100" zoomScaleSheetLayoutView="80" workbookViewId="0">
      <pane xSplit="3" ySplit="5" topLeftCell="D47" activePane="bottomRight" state="frozen"/>
      <selection pane="topRight" activeCell="D1" sqref="D1"/>
      <selection pane="bottomLeft" activeCell="A8" sqref="A8"/>
      <selection pane="bottomRight" activeCell="J52" sqref="J52"/>
    </sheetView>
  </sheetViews>
  <sheetFormatPr defaultColWidth="8.5546875" defaultRowHeight="13.8"/>
  <cols>
    <col min="1" max="1" width="8.5546875" style="123"/>
    <col min="2" max="2" width="17.44140625" style="96" customWidth="1"/>
    <col min="3" max="3" width="47.88671875" style="96" customWidth="1"/>
    <col min="4" max="4" width="19.5546875" style="96" customWidth="1"/>
    <col min="5" max="5" width="15" style="96" customWidth="1"/>
    <col min="6" max="6" width="14.77734375" style="96" customWidth="1"/>
    <col min="7" max="7" width="14.5546875" style="96" customWidth="1"/>
    <col min="8" max="8" width="14.21875" style="96" customWidth="1"/>
    <col min="9" max="9" width="16.21875" style="96" customWidth="1"/>
    <col min="10" max="10" width="19" style="96" customWidth="1"/>
    <col min="11" max="247" width="8.5546875" style="96"/>
    <col min="248" max="248" width="17.44140625" style="96" customWidth="1"/>
    <col min="249" max="249" width="44" style="96" customWidth="1"/>
    <col min="250" max="250" width="24.21875" style="96" customWidth="1"/>
    <col min="251" max="251" width="19.5546875" style="96" customWidth="1"/>
    <col min="252" max="252" width="26.44140625" style="96" customWidth="1"/>
    <col min="253" max="253" width="0" style="96" hidden="1" customWidth="1"/>
    <col min="254" max="254" width="15" style="96" customWidth="1"/>
    <col min="255" max="255" width="14.77734375" style="96" customWidth="1"/>
    <col min="256" max="256" width="14.5546875" style="96" customWidth="1"/>
    <col min="257" max="257" width="14.21875" style="96" customWidth="1"/>
    <col min="258" max="258" width="0" style="96" hidden="1" customWidth="1"/>
    <col min="259" max="260" width="11.77734375" style="96" customWidth="1"/>
    <col min="261" max="261" width="13.44140625" style="96" customWidth="1"/>
    <col min="262" max="262" width="13.21875" style="96" customWidth="1"/>
    <col min="263" max="263" width="25.5546875" style="96" customWidth="1"/>
    <col min="264" max="264" width="16.77734375" style="96" customWidth="1"/>
    <col min="265" max="265" width="17.5546875" style="96" customWidth="1"/>
    <col min="266" max="503" width="8.5546875" style="96"/>
    <col min="504" max="504" width="17.44140625" style="96" customWidth="1"/>
    <col min="505" max="505" width="44" style="96" customWidth="1"/>
    <col min="506" max="506" width="24.21875" style="96" customWidth="1"/>
    <col min="507" max="507" width="19.5546875" style="96" customWidth="1"/>
    <col min="508" max="508" width="26.44140625" style="96" customWidth="1"/>
    <col min="509" max="509" width="0" style="96" hidden="1" customWidth="1"/>
    <col min="510" max="510" width="15" style="96" customWidth="1"/>
    <col min="511" max="511" width="14.77734375" style="96" customWidth="1"/>
    <col min="512" max="512" width="14.5546875" style="96" customWidth="1"/>
    <col min="513" max="513" width="14.21875" style="96" customWidth="1"/>
    <col min="514" max="514" width="0" style="96" hidden="1" customWidth="1"/>
    <col min="515" max="516" width="11.77734375" style="96" customWidth="1"/>
    <col min="517" max="517" width="13.44140625" style="96" customWidth="1"/>
    <col min="518" max="518" width="13.21875" style="96" customWidth="1"/>
    <col min="519" max="519" width="25.5546875" style="96" customWidth="1"/>
    <col min="520" max="520" width="16.77734375" style="96" customWidth="1"/>
    <col min="521" max="521" width="17.5546875" style="96" customWidth="1"/>
    <col min="522" max="759" width="8.5546875" style="96"/>
    <col min="760" max="760" width="17.44140625" style="96" customWidth="1"/>
    <col min="761" max="761" width="44" style="96" customWidth="1"/>
    <col min="762" max="762" width="24.21875" style="96" customWidth="1"/>
    <col min="763" max="763" width="19.5546875" style="96" customWidth="1"/>
    <col min="764" max="764" width="26.44140625" style="96" customWidth="1"/>
    <col min="765" max="765" width="0" style="96" hidden="1" customWidth="1"/>
    <col min="766" max="766" width="15" style="96" customWidth="1"/>
    <col min="767" max="767" width="14.77734375" style="96" customWidth="1"/>
    <col min="768" max="768" width="14.5546875" style="96" customWidth="1"/>
    <col min="769" max="769" width="14.21875" style="96" customWidth="1"/>
    <col min="770" max="770" width="0" style="96" hidden="1" customWidth="1"/>
    <col min="771" max="772" width="11.77734375" style="96" customWidth="1"/>
    <col min="773" max="773" width="13.44140625" style="96" customWidth="1"/>
    <col min="774" max="774" width="13.21875" style="96" customWidth="1"/>
    <col min="775" max="775" width="25.5546875" style="96" customWidth="1"/>
    <col min="776" max="776" width="16.77734375" style="96" customWidth="1"/>
    <col min="777" max="777" width="17.5546875" style="96" customWidth="1"/>
    <col min="778" max="1015" width="8.5546875" style="96"/>
    <col min="1016" max="1016" width="17.44140625" style="96" customWidth="1"/>
    <col min="1017" max="1017" width="44" style="96" customWidth="1"/>
    <col min="1018" max="1018" width="24.21875" style="96" customWidth="1"/>
    <col min="1019" max="1019" width="19.5546875" style="96" customWidth="1"/>
    <col min="1020" max="1020" width="26.44140625" style="96" customWidth="1"/>
    <col min="1021" max="1021" width="0" style="96" hidden="1" customWidth="1"/>
    <col min="1022" max="1022" width="15" style="96" customWidth="1"/>
    <col min="1023" max="1023" width="14.77734375" style="96" customWidth="1"/>
    <col min="1024" max="1024" width="14.5546875" style="96" customWidth="1"/>
    <col min="1025" max="1025" width="14.21875" style="96" customWidth="1"/>
    <col min="1026" max="1026" width="0" style="96" hidden="1" customWidth="1"/>
    <col min="1027" max="1028" width="11.77734375" style="96" customWidth="1"/>
    <col min="1029" max="1029" width="13.44140625" style="96" customWidth="1"/>
    <col min="1030" max="1030" width="13.21875" style="96" customWidth="1"/>
    <col min="1031" max="1031" width="25.5546875" style="96" customWidth="1"/>
    <col min="1032" max="1032" width="16.77734375" style="96" customWidth="1"/>
    <col min="1033" max="1033" width="17.5546875" style="96" customWidth="1"/>
    <col min="1034" max="1271" width="8.5546875" style="96"/>
    <col min="1272" max="1272" width="17.44140625" style="96" customWidth="1"/>
    <col min="1273" max="1273" width="44" style="96" customWidth="1"/>
    <col min="1274" max="1274" width="24.21875" style="96" customWidth="1"/>
    <col min="1275" max="1275" width="19.5546875" style="96" customWidth="1"/>
    <col min="1276" max="1276" width="26.44140625" style="96" customWidth="1"/>
    <col min="1277" max="1277" width="0" style="96" hidden="1" customWidth="1"/>
    <col min="1278" max="1278" width="15" style="96" customWidth="1"/>
    <col min="1279" max="1279" width="14.77734375" style="96" customWidth="1"/>
    <col min="1280" max="1280" width="14.5546875" style="96" customWidth="1"/>
    <col min="1281" max="1281" width="14.21875" style="96" customWidth="1"/>
    <col min="1282" max="1282" width="0" style="96" hidden="1" customWidth="1"/>
    <col min="1283" max="1284" width="11.77734375" style="96" customWidth="1"/>
    <col min="1285" max="1285" width="13.44140625" style="96" customWidth="1"/>
    <col min="1286" max="1286" width="13.21875" style="96" customWidth="1"/>
    <col min="1287" max="1287" width="25.5546875" style="96" customWidth="1"/>
    <col min="1288" max="1288" width="16.77734375" style="96" customWidth="1"/>
    <col min="1289" max="1289" width="17.5546875" style="96" customWidth="1"/>
    <col min="1290" max="1527" width="8.5546875" style="96"/>
    <col min="1528" max="1528" width="17.44140625" style="96" customWidth="1"/>
    <col min="1529" max="1529" width="44" style="96" customWidth="1"/>
    <col min="1530" max="1530" width="24.21875" style="96" customWidth="1"/>
    <col min="1531" max="1531" width="19.5546875" style="96" customWidth="1"/>
    <col min="1532" max="1532" width="26.44140625" style="96" customWidth="1"/>
    <col min="1533" max="1533" width="0" style="96" hidden="1" customWidth="1"/>
    <col min="1534" max="1534" width="15" style="96" customWidth="1"/>
    <col min="1535" max="1535" width="14.77734375" style="96" customWidth="1"/>
    <col min="1536" max="1536" width="14.5546875" style="96" customWidth="1"/>
    <col min="1537" max="1537" width="14.21875" style="96" customWidth="1"/>
    <col min="1538" max="1538" width="0" style="96" hidden="1" customWidth="1"/>
    <col min="1539" max="1540" width="11.77734375" style="96" customWidth="1"/>
    <col min="1541" max="1541" width="13.44140625" style="96" customWidth="1"/>
    <col min="1542" max="1542" width="13.21875" style="96" customWidth="1"/>
    <col min="1543" max="1543" width="25.5546875" style="96" customWidth="1"/>
    <col min="1544" max="1544" width="16.77734375" style="96" customWidth="1"/>
    <col min="1545" max="1545" width="17.5546875" style="96" customWidth="1"/>
    <col min="1546" max="1783" width="8.5546875" style="96"/>
    <col min="1784" max="1784" width="17.44140625" style="96" customWidth="1"/>
    <col min="1785" max="1785" width="44" style="96" customWidth="1"/>
    <col min="1786" max="1786" width="24.21875" style="96" customWidth="1"/>
    <col min="1787" max="1787" width="19.5546875" style="96" customWidth="1"/>
    <col min="1788" max="1788" width="26.44140625" style="96" customWidth="1"/>
    <col min="1789" max="1789" width="0" style="96" hidden="1" customWidth="1"/>
    <col min="1790" max="1790" width="15" style="96" customWidth="1"/>
    <col min="1791" max="1791" width="14.77734375" style="96" customWidth="1"/>
    <col min="1792" max="1792" width="14.5546875" style="96" customWidth="1"/>
    <col min="1793" max="1793" width="14.21875" style="96" customWidth="1"/>
    <col min="1794" max="1794" width="0" style="96" hidden="1" customWidth="1"/>
    <col min="1795" max="1796" width="11.77734375" style="96" customWidth="1"/>
    <col min="1797" max="1797" width="13.44140625" style="96" customWidth="1"/>
    <col min="1798" max="1798" width="13.21875" style="96" customWidth="1"/>
    <col min="1799" max="1799" width="25.5546875" style="96" customWidth="1"/>
    <col min="1800" max="1800" width="16.77734375" style="96" customWidth="1"/>
    <col min="1801" max="1801" width="17.5546875" style="96" customWidth="1"/>
    <col min="1802" max="2039" width="8.5546875" style="96"/>
    <col min="2040" max="2040" width="17.44140625" style="96" customWidth="1"/>
    <col min="2041" max="2041" width="44" style="96" customWidth="1"/>
    <col min="2042" max="2042" width="24.21875" style="96" customWidth="1"/>
    <col min="2043" max="2043" width="19.5546875" style="96" customWidth="1"/>
    <col min="2044" max="2044" width="26.44140625" style="96" customWidth="1"/>
    <col min="2045" max="2045" width="0" style="96" hidden="1" customWidth="1"/>
    <col min="2046" max="2046" width="15" style="96" customWidth="1"/>
    <col min="2047" max="2047" width="14.77734375" style="96" customWidth="1"/>
    <col min="2048" max="2048" width="14.5546875" style="96" customWidth="1"/>
    <col min="2049" max="2049" width="14.21875" style="96" customWidth="1"/>
    <col min="2050" max="2050" width="0" style="96" hidden="1" customWidth="1"/>
    <col min="2051" max="2052" width="11.77734375" style="96" customWidth="1"/>
    <col min="2053" max="2053" width="13.44140625" style="96" customWidth="1"/>
    <col min="2054" max="2054" width="13.21875" style="96" customWidth="1"/>
    <col min="2055" max="2055" width="25.5546875" style="96" customWidth="1"/>
    <col min="2056" max="2056" width="16.77734375" style="96" customWidth="1"/>
    <col min="2057" max="2057" width="17.5546875" style="96" customWidth="1"/>
    <col min="2058" max="2295" width="8.5546875" style="96"/>
    <col min="2296" max="2296" width="17.44140625" style="96" customWidth="1"/>
    <col min="2297" max="2297" width="44" style="96" customWidth="1"/>
    <col min="2298" max="2298" width="24.21875" style="96" customWidth="1"/>
    <col min="2299" max="2299" width="19.5546875" style="96" customWidth="1"/>
    <col min="2300" max="2300" width="26.44140625" style="96" customWidth="1"/>
    <col min="2301" max="2301" width="0" style="96" hidden="1" customWidth="1"/>
    <col min="2302" max="2302" width="15" style="96" customWidth="1"/>
    <col min="2303" max="2303" width="14.77734375" style="96" customWidth="1"/>
    <col min="2304" max="2304" width="14.5546875" style="96" customWidth="1"/>
    <col min="2305" max="2305" width="14.21875" style="96" customWidth="1"/>
    <col min="2306" max="2306" width="0" style="96" hidden="1" customWidth="1"/>
    <col min="2307" max="2308" width="11.77734375" style="96" customWidth="1"/>
    <col min="2309" max="2309" width="13.44140625" style="96" customWidth="1"/>
    <col min="2310" max="2310" width="13.21875" style="96" customWidth="1"/>
    <col min="2311" max="2311" width="25.5546875" style="96" customWidth="1"/>
    <col min="2312" max="2312" width="16.77734375" style="96" customWidth="1"/>
    <col min="2313" max="2313" width="17.5546875" style="96" customWidth="1"/>
    <col min="2314" max="2551" width="8.5546875" style="96"/>
    <col min="2552" max="2552" width="17.44140625" style="96" customWidth="1"/>
    <col min="2553" max="2553" width="44" style="96" customWidth="1"/>
    <col min="2554" max="2554" width="24.21875" style="96" customWidth="1"/>
    <col min="2555" max="2555" width="19.5546875" style="96" customWidth="1"/>
    <col min="2556" max="2556" width="26.44140625" style="96" customWidth="1"/>
    <col min="2557" max="2557" width="0" style="96" hidden="1" customWidth="1"/>
    <col min="2558" max="2558" width="15" style="96" customWidth="1"/>
    <col min="2559" max="2559" width="14.77734375" style="96" customWidth="1"/>
    <col min="2560" max="2560" width="14.5546875" style="96" customWidth="1"/>
    <col min="2561" max="2561" width="14.21875" style="96" customWidth="1"/>
    <col min="2562" max="2562" width="0" style="96" hidden="1" customWidth="1"/>
    <col min="2563" max="2564" width="11.77734375" style="96" customWidth="1"/>
    <col min="2565" max="2565" width="13.44140625" style="96" customWidth="1"/>
    <col min="2566" max="2566" width="13.21875" style="96" customWidth="1"/>
    <col min="2567" max="2567" width="25.5546875" style="96" customWidth="1"/>
    <col min="2568" max="2568" width="16.77734375" style="96" customWidth="1"/>
    <col min="2569" max="2569" width="17.5546875" style="96" customWidth="1"/>
    <col min="2570" max="2807" width="8.5546875" style="96"/>
    <col min="2808" max="2808" width="17.44140625" style="96" customWidth="1"/>
    <col min="2809" max="2809" width="44" style="96" customWidth="1"/>
    <col min="2810" max="2810" width="24.21875" style="96" customWidth="1"/>
    <col min="2811" max="2811" width="19.5546875" style="96" customWidth="1"/>
    <col min="2812" max="2812" width="26.44140625" style="96" customWidth="1"/>
    <col min="2813" max="2813" width="0" style="96" hidden="1" customWidth="1"/>
    <col min="2814" max="2814" width="15" style="96" customWidth="1"/>
    <col min="2815" max="2815" width="14.77734375" style="96" customWidth="1"/>
    <col min="2816" max="2816" width="14.5546875" style="96" customWidth="1"/>
    <col min="2817" max="2817" width="14.21875" style="96" customWidth="1"/>
    <col min="2818" max="2818" width="0" style="96" hidden="1" customWidth="1"/>
    <col min="2819" max="2820" width="11.77734375" style="96" customWidth="1"/>
    <col min="2821" max="2821" width="13.44140625" style="96" customWidth="1"/>
    <col min="2822" max="2822" width="13.21875" style="96" customWidth="1"/>
    <col min="2823" max="2823" width="25.5546875" style="96" customWidth="1"/>
    <col min="2824" max="2824" width="16.77734375" style="96" customWidth="1"/>
    <col min="2825" max="2825" width="17.5546875" style="96" customWidth="1"/>
    <col min="2826" max="3063" width="8.5546875" style="96"/>
    <col min="3064" max="3064" width="17.44140625" style="96" customWidth="1"/>
    <col min="3065" max="3065" width="44" style="96" customWidth="1"/>
    <col min="3066" max="3066" width="24.21875" style="96" customWidth="1"/>
    <col min="3067" max="3067" width="19.5546875" style="96" customWidth="1"/>
    <col min="3068" max="3068" width="26.44140625" style="96" customWidth="1"/>
    <col min="3069" max="3069" width="0" style="96" hidden="1" customWidth="1"/>
    <col min="3070" max="3070" width="15" style="96" customWidth="1"/>
    <col min="3071" max="3071" width="14.77734375" style="96" customWidth="1"/>
    <col min="3072" max="3072" width="14.5546875" style="96" customWidth="1"/>
    <col min="3073" max="3073" width="14.21875" style="96" customWidth="1"/>
    <col min="3074" max="3074" width="0" style="96" hidden="1" customWidth="1"/>
    <col min="3075" max="3076" width="11.77734375" style="96" customWidth="1"/>
    <col min="3077" max="3077" width="13.44140625" style="96" customWidth="1"/>
    <col min="3078" max="3078" width="13.21875" style="96" customWidth="1"/>
    <col min="3079" max="3079" width="25.5546875" style="96" customWidth="1"/>
    <col min="3080" max="3080" width="16.77734375" style="96" customWidth="1"/>
    <col min="3081" max="3081" width="17.5546875" style="96" customWidth="1"/>
    <col min="3082" max="3319" width="8.5546875" style="96"/>
    <col min="3320" max="3320" width="17.44140625" style="96" customWidth="1"/>
    <col min="3321" max="3321" width="44" style="96" customWidth="1"/>
    <col min="3322" max="3322" width="24.21875" style="96" customWidth="1"/>
    <col min="3323" max="3323" width="19.5546875" style="96" customWidth="1"/>
    <col min="3324" max="3324" width="26.44140625" style="96" customWidth="1"/>
    <col min="3325" max="3325" width="0" style="96" hidden="1" customWidth="1"/>
    <col min="3326" max="3326" width="15" style="96" customWidth="1"/>
    <col min="3327" max="3327" width="14.77734375" style="96" customWidth="1"/>
    <col min="3328" max="3328" width="14.5546875" style="96" customWidth="1"/>
    <col min="3329" max="3329" width="14.21875" style="96" customWidth="1"/>
    <col min="3330" max="3330" width="0" style="96" hidden="1" customWidth="1"/>
    <col min="3331" max="3332" width="11.77734375" style="96" customWidth="1"/>
    <col min="3333" max="3333" width="13.44140625" style="96" customWidth="1"/>
    <col min="3334" max="3334" width="13.21875" style="96" customWidth="1"/>
    <col min="3335" max="3335" width="25.5546875" style="96" customWidth="1"/>
    <col min="3336" max="3336" width="16.77734375" style="96" customWidth="1"/>
    <col min="3337" max="3337" width="17.5546875" style="96" customWidth="1"/>
    <col min="3338" max="3575" width="8.5546875" style="96"/>
    <col min="3576" max="3576" width="17.44140625" style="96" customWidth="1"/>
    <col min="3577" max="3577" width="44" style="96" customWidth="1"/>
    <col min="3578" max="3578" width="24.21875" style="96" customWidth="1"/>
    <col min="3579" max="3579" width="19.5546875" style="96" customWidth="1"/>
    <col min="3580" max="3580" width="26.44140625" style="96" customWidth="1"/>
    <col min="3581" max="3581" width="0" style="96" hidden="1" customWidth="1"/>
    <col min="3582" max="3582" width="15" style="96" customWidth="1"/>
    <col min="3583" max="3583" width="14.77734375" style="96" customWidth="1"/>
    <col min="3584" max="3584" width="14.5546875" style="96" customWidth="1"/>
    <col min="3585" max="3585" width="14.21875" style="96" customWidth="1"/>
    <col min="3586" max="3586" width="0" style="96" hidden="1" customWidth="1"/>
    <col min="3587" max="3588" width="11.77734375" style="96" customWidth="1"/>
    <col min="3589" max="3589" width="13.44140625" style="96" customWidth="1"/>
    <col min="3590" max="3590" width="13.21875" style="96" customWidth="1"/>
    <col min="3591" max="3591" width="25.5546875" style="96" customWidth="1"/>
    <col min="3592" max="3592" width="16.77734375" style="96" customWidth="1"/>
    <col min="3593" max="3593" width="17.5546875" style="96" customWidth="1"/>
    <col min="3594" max="3831" width="8.5546875" style="96"/>
    <col min="3832" max="3832" width="17.44140625" style="96" customWidth="1"/>
    <col min="3833" max="3833" width="44" style="96" customWidth="1"/>
    <col min="3834" max="3834" width="24.21875" style="96" customWidth="1"/>
    <col min="3835" max="3835" width="19.5546875" style="96" customWidth="1"/>
    <col min="3836" max="3836" width="26.44140625" style="96" customWidth="1"/>
    <col min="3837" max="3837" width="0" style="96" hidden="1" customWidth="1"/>
    <col min="3838" max="3838" width="15" style="96" customWidth="1"/>
    <col min="3839" max="3839" width="14.77734375" style="96" customWidth="1"/>
    <col min="3840" max="3840" width="14.5546875" style="96" customWidth="1"/>
    <col min="3841" max="3841" width="14.21875" style="96" customWidth="1"/>
    <col min="3842" max="3842" width="0" style="96" hidden="1" customWidth="1"/>
    <col min="3843" max="3844" width="11.77734375" style="96" customWidth="1"/>
    <col min="3845" max="3845" width="13.44140625" style="96" customWidth="1"/>
    <col min="3846" max="3846" width="13.21875" style="96" customWidth="1"/>
    <col min="3847" max="3847" width="25.5546875" style="96" customWidth="1"/>
    <col min="3848" max="3848" width="16.77734375" style="96" customWidth="1"/>
    <col min="3849" max="3849" width="17.5546875" style="96" customWidth="1"/>
    <col min="3850" max="4087" width="8.5546875" style="96"/>
    <col min="4088" max="4088" width="17.44140625" style="96" customWidth="1"/>
    <col min="4089" max="4089" width="44" style="96" customWidth="1"/>
    <col min="4090" max="4090" width="24.21875" style="96" customWidth="1"/>
    <col min="4091" max="4091" width="19.5546875" style="96" customWidth="1"/>
    <col min="4092" max="4092" width="26.44140625" style="96" customWidth="1"/>
    <col min="4093" max="4093" width="0" style="96" hidden="1" customWidth="1"/>
    <col min="4094" max="4094" width="15" style="96" customWidth="1"/>
    <col min="4095" max="4095" width="14.77734375" style="96" customWidth="1"/>
    <col min="4096" max="4096" width="14.5546875" style="96" customWidth="1"/>
    <col min="4097" max="4097" width="14.21875" style="96" customWidth="1"/>
    <col min="4098" max="4098" width="0" style="96" hidden="1" customWidth="1"/>
    <col min="4099" max="4100" width="11.77734375" style="96" customWidth="1"/>
    <col min="4101" max="4101" width="13.44140625" style="96" customWidth="1"/>
    <col min="4102" max="4102" width="13.21875" style="96" customWidth="1"/>
    <col min="4103" max="4103" width="25.5546875" style="96" customWidth="1"/>
    <col min="4104" max="4104" width="16.77734375" style="96" customWidth="1"/>
    <col min="4105" max="4105" width="17.5546875" style="96" customWidth="1"/>
    <col min="4106" max="4343" width="8.5546875" style="96"/>
    <col min="4344" max="4344" width="17.44140625" style="96" customWidth="1"/>
    <col min="4345" max="4345" width="44" style="96" customWidth="1"/>
    <col min="4346" max="4346" width="24.21875" style="96" customWidth="1"/>
    <col min="4347" max="4347" width="19.5546875" style="96" customWidth="1"/>
    <col min="4348" max="4348" width="26.44140625" style="96" customWidth="1"/>
    <col min="4349" max="4349" width="0" style="96" hidden="1" customWidth="1"/>
    <col min="4350" max="4350" width="15" style="96" customWidth="1"/>
    <col min="4351" max="4351" width="14.77734375" style="96" customWidth="1"/>
    <col min="4352" max="4352" width="14.5546875" style="96" customWidth="1"/>
    <col min="4353" max="4353" width="14.21875" style="96" customWidth="1"/>
    <col min="4354" max="4354" width="0" style="96" hidden="1" customWidth="1"/>
    <col min="4355" max="4356" width="11.77734375" style="96" customWidth="1"/>
    <col min="4357" max="4357" width="13.44140625" style="96" customWidth="1"/>
    <col min="4358" max="4358" width="13.21875" style="96" customWidth="1"/>
    <col min="4359" max="4359" width="25.5546875" style="96" customWidth="1"/>
    <col min="4360" max="4360" width="16.77734375" style="96" customWidth="1"/>
    <col min="4361" max="4361" width="17.5546875" style="96" customWidth="1"/>
    <col min="4362" max="4599" width="8.5546875" style="96"/>
    <col min="4600" max="4600" width="17.44140625" style="96" customWidth="1"/>
    <col min="4601" max="4601" width="44" style="96" customWidth="1"/>
    <col min="4602" max="4602" width="24.21875" style="96" customWidth="1"/>
    <col min="4603" max="4603" width="19.5546875" style="96" customWidth="1"/>
    <col min="4604" max="4604" width="26.44140625" style="96" customWidth="1"/>
    <col min="4605" max="4605" width="0" style="96" hidden="1" customWidth="1"/>
    <col min="4606" max="4606" width="15" style="96" customWidth="1"/>
    <col min="4607" max="4607" width="14.77734375" style="96" customWidth="1"/>
    <col min="4608" max="4608" width="14.5546875" style="96" customWidth="1"/>
    <col min="4609" max="4609" width="14.21875" style="96" customWidth="1"/>
    <col min="4610" max="4610" width="0" style="96" hidden="1" customWidth="1"/>
    <col min="4611" max="4612" width="11.77734375" style="96" customWidth="1"/>
    <col min="4613" max="4613" width="13.44140625" style="96" customWidth="1"/>
    <col min="4614" max="4614" width="13.21875" style="96" customWidth="1"/>
    <col min="4615" max="4615" width="25.5546875" style="96" customWidth="1"/>
    <col min="4616" max="4616" width="16.77734375" style="96" customWidth="1"/>
    <col min="4617" max="4617" width="17.5546875" style="96" customWidth="1"/>
    <col min="4618" max="4855" width="8.5546875" style="96"/>
    <col min="4856" max="4856" width="17.44140625" style="96" customWidth="1"/>
    <col min="4857" max="4857" width="44" style="96" customWidth="1"/>
    <col min="4858" max="4858" width="24.21875" style="96" customWidth="1"/>
    <col min="4859" max="4859" width="19.5546875" style="96" customWidth="1"/>
    <col min="4860" max="4860" width="26.44140625" style="96" customWidth="1"/>
    <col min="4861" max="4861" width="0" style="96" hidden="1" customWidth="1"/>
    <col min="4862" max="4862" width="15" style="96" customWidth="1"/>
    <col min="4863" max="4863" width="14.77734375" style="96" customWidth="1"/>
    <col min="4864" max="4864" width="14.5546875" style="96" customWidth="1"/>
    <col min="4865" max="4865" width="14.21875" style="96" customWidth="1"/>
    <col min="4866" max="4866" width="0" style="96" hidden="1" customWidth="1"/>
    <col min="4867" max="4868" width="11.77734375" style="96" customWidth="1"/>
    <col min="4869" max="4869" width="13.44140625" style="96" customWidth="1"/>
    <col min="4870" max="4870" width="13.21875" style="96" customWidth="1"/>
    <col min="4871" max="4871" width="25.5546875" style="96" customWidth="1"/>
    <col min="4872" max="4872" width="16.77734375" style="96" customWidth="1"/>
    <col min="4873" max="4873" width="17.5546875" style="96" customWidth="1"/>
    <col min="4874" max="5111" width="8.5546875" style="96"/>
    <col min="5112" max="5112" width="17.44140625" style="96" customWidth="1"/>
    <col min="5113" max="5113" width="44" style="96" customWidth="1"/>
    <col min="5114" max="5114" width="24.21875" style="96" customWidth="1"/>
    <col min="5115" max="5115" width="19.5546875" style="96" customWidth="1"/>
    <col min="5116" max="5116" width="26.44140625" style="96" customWidth="1"/>
    <col min="5117" max="5117" width="0" style="96" hidden="1" customWidth="1"/>
    <col min="5118" max="5118" width="15" style="96" customWidth="1"/>
    <col min="5119" max="5119" width="14.77734375" style="96" customWidth="1"/>
    <col min="5120" max="5120" width="14.5546875" style="96" customWidth="1"/>
    <col min="5121" max="5121" width="14.21875" style="96" customWidth="1"/>
    <col min="5122" max="5122" width="0" style="96" hidden="1" customWidth="1"/>
    <col min="5123" max="5124" width="11.77734375" style="96" customWidth="1"/>
    <col min="5125" max="5125" width="13.44140625" style="96" customWidth="1"/>
    <col min="5126" max="5126" width="13.21875" style="96" customWidth="1"/>
    <col min="5127" max="5127" width="25.5546875" style="96" customWidth="1"/>
    <col min="5128" max="5128" width="16.77734375" style="96" customWidth="1"/>
    <col min="5129" max="5129" width="17.5546875" style="96" customWidth="1"/>
    <col min="5130" max="5367" width="8.5546875" style="96"/>
    <col min="5368" max="5368" width="17.44140625" style="96" customWidth="1"/>
    <col min="5369" max="5369" width="44" style="96" customWidth="1"/>
    <col min="5370" max="5370" width="24.21875" style="96" customWidth="1"/>
    <col min="5371" max="5371" width="19.5546875" style="96" customWidth="1"/>
    <col min="5372" max="5372" width="26.44140625" style="96" customWidth="1"/>
    <col min="5373" max="5373" width="0" style="96" hidden="1" customWidth="1"/>
    <col min="5374" max="5374" width="15" style="96" customWidth="1"/>
    <col min="5375" max="5375" width="14.77734375" style="96" customWidth="1"/>
    <col min="5376" max="5376" width="14.5546875" style="96" customWidth="1"/>
    <col min="5377" max="5377" width="14.21875" style="96" customWidth="1"/>
    <col min="5378" max="5378" width="0" style="96" hidden="1" customWidth="1"/>
    <col min="5379" max="5380" width="11.77734375" style="96" customWidth="1"/>
    <col min="5381" max="5381" width="13.44140625" style="96" customWidth="1"/>
    <col min="5382" max="5382" width="13.21875" style="96" customWidth="1"/>
    <col min="5383" max="5383" width="25.5546875" style="96" customWidth="1"/>
    <col min="5384" max="5384" width="16.77734375" style="96" customWidth="1"/>
    <col min="5385" max="5385" width="17.5546875" style="96" customWidth="1"/>
    <col min="5386" max="5623" width="8.5546875" style="96"/>
    <col min="5624" max="5624" width="17.44140625" style="96" customWidth="1"/>
    <col min="5625" max="5625" width="44" style="96" customWidth="1"/>
    <col min="5626" max="5626" width="24.21875" style="96" customWidth="1"/>
    <col min="5627" max="5627" width="19.5546875" style="96" customWidth="1"/>
    <col min="5628" max="5628" width="26.44140625" style="96" customWidth="1"/>
    <col min="5629" max="5629" width="0" style="96" hidden="1" customWidth="1"/>
    <col min="5630" max="5630" width="15" style="96" customWidth="1"/>
    <col min="5631" max="5631" width="14.77734375" style="96" customWidth="1"/>
    <col min="5632" max="5632" width="14.5546875" style="96" customWidth="1"/>
    <col min="5633" max="5633" width="14.21875" style="96" customWidth="1"/>
    <col min="5634" max="5634" width="0" style="96" hidden="1" customWidth="1"/>
    <col min="5635" max="5636" width="11.77734375" style="96" customWidth="1"/>
    <col min="5637" max="5637" width="13.44140625" style="96" customWidth="1"/>
    <col min="5638" max="5638" width="13.21875" style="96" customWidth="1"/>
    <col min="5639" max="5639" width="25.5546875" style="96" customWidth="1"/>
    <col min="5640" max="5640" width="16.77734375" style="96" customWidth="1"/>
    <col min="5641" max="5641" width="17.5546875" style="96" customWidth="1"/>
    <col min="5642" max="5879" width="8.5546875" style="96"/>
    <col min="5880" max="5880" width="17.44140625" style="96" customWidth="1"/>
    <col min="5881" max="5881" width="44" style="96" customWidth="1"/>
    <col min="5882" max="5882" width="24.21875" style="96" customWidth="1"/>
    <col min="5883" max="5883" width="19.5546875" style="96" customWidth="1"/>
    <col min="5884" max="5884" width="26.44140625" style="96" customWidth="1"/>
    <col min="5885" max="5885" width="0" style="96" hidden="1" customWidth="1"/>
    <col min="5886" max="5886" width="15" style="96" customWidth="1"/>
    <col min="5887" max="5887" width="14.77734375" style="96" customWidth="1"/>
    <col min="5888" max="5888" width="14.5546875" style="96" customWidth="1"/>
    <col min="5889" max="5889" width="14.21875" style="96" customWidth="1"/>
    <col min="5890" max="5890" width="0" style="96" hidden="1" customWidth="1"/>
    <col min="5891" max="5892" width="11.77734375" style="96" customWidth="1"/>
    <col min="5893" max="5893" width="13.44140625" style="96" customWidth="1"/>
    <col min="5894" max="5894" width="13.21875" style="96" customWidth="1"/>
    <col min="5895" max="5895" width="25.5546875" style="96" customWidth="1"/>
    <col min="5896" max="5896" width="16.77734375" style="96" customWidth="1"/>
    <col min="5897" max="5897" width="17.5546875" style="96" customWidth="1"/>
    <col min="5898" max="6135" width="8.5546875" style="96"/>
    <col min="6136" max="6136" width="17.44140625" style="96" customWidth="1"/>
    <col min="6137" max="6137" width="44" style="96" customWidth="1"/>
    <col min="6138" max="6138" width="24.21875" style="96" customWidth="1"/>
    <col min="6139" max="6139" width="19.5546875" style="96" customWidth="1"/>
    <col min="6140" max="6140" width="26.44140625" style="96" customWidth="1"/>
    <col min="6141" max="6141" width="0" style="96" hidden="1" customWidth="1"/>
    <col min="6142" max="6142" width="15" style="96" customWidth="1"/>
    <col min="6143" max="6143" width="14.77734375" style="96" customWidth="1"/>
    <col min="6144" max="6144" width="14.5546875" style="96" customWidth="1"/>
    <col min="6145" max="6145" width="14.21875" style="96" customWidth="1"/>
    <col min="6146" max="6146" width="0" style="96" hidden="1" customWidth="1"/>
    <col min="6147" max="6148" width="11.77734375" style="96" customWidth="1"/>
    <col min="6149" max="6149" width="13.44140625" style="96" customWidth="1"/>
    <col min="6150" max="6150" width="13.21875" style="96" customWidth="1"/>
    <col min="6151" max="6151" width="25.5546875" style="96" customWidth="1"/>
    <col min="6152" max="6152" width="16.77734375" style="96" customWidth="1"/>
    <col min="6153" max="6153" width="17.5546875" style="96" customWidth="1"/>
    <col min="6154" max="6391" width="8.5546875" style="96"/>
    <col min="6392" max="6392" width="17.44140625" style="96" customWidth="1"/>
    <col min="6393" max="6393" width="44" style="96" customWidth="1"/>
    <col min="6394" max="6394" width="24.21875" style="96" customWidth="1"/>
    <col min="6395" max="6395" width="19.5546875" style="96" customWidth="1"/>
    <col min="6396" max="6396" width="26.44140625" style="96" customWidth="1"/>
    <col min="6397" max="6397" width="0" style="96" hidden="1" customWidth="1"/>
    <col min="6398" max="6398" width="15" style="96" customWidth="1"/>
    <col min="6399" max="6399" width="14.77734375" style="96" customWidth="1"/>
    <col min="6400" max="6400" width="14.5546875" style="96" customWidth="1"/>
    <col min="6401" max="6401" width="14.21875" style="96" customWidth="1"/>
    <col min="6402" max="6402" width="0" style="96" hidden="1" customWidth="1"/>
    <col min="6403" max="6404" width="11.77734375" style="96" customWidth="1"/>
    <col min="6405" max="6405" width="13.44140625" style="96" customWidth="1"/>
    <col min="6406" max="6406" width="13.21875" style="96" customWidth="1"/>
    <col min="6407" max="6407" width="25.5546875" style="96" customWidth="1"/>
    <col min="6408" max="6408" width="16.77734375" style="96" customWidth="1"/>
    <col min="6409" max="6409" width="17.5546875" style="96" customWidth="1"/>
    <col min="6410" max="6647" width="8.5546875" style="96"/>
    <col min="6648" max="6648" width="17.44140625" style="96" customWidth="1"/>
    <col min="6649" max="6649" width="44" style="96" customWidth="1"/>
    <col min="6650" max="6650" width="24.21875" style="96" customWidth="1"/>
    <col min="6651" max="6651" width="19.5546875" style="96" customWidth="1"/>
    <col min="6652" max="6652" width="26.44140625" style="96" customWidth="1"/>
    <col min="6653" max="6653" width="0" style="96" hidden="1" customWidth="1"/>
    <col min="6654" max="6654" width="15" style="96" customWidth="1"/>
    <col min="6655" max="6655" width="14.77734375" style="96" customWidth="1"/>
    <col min="6656" max="6656" width="14.5546875" style="96" customWidth="1"/>
    <col min="6657" max="6657" width="14.21875" style="96" customWidth="1"/>
    <col min="6658" max="6658" width="0" style="96" hidden="1" customWidth="1"/>
    <col min="6659" max="6660" width="11.77734375" style="96" customWidth="1"/>
    <col min="6661" max="6661" width="13.44140625" style="96" customWidth="1"/>
    <col min="6662" max="6662" width="13.21875" style="96" customWidth="1"/>
    <col min="6663" max="6663" width="25.5546875" style="96" customWidth="1"/>
    <col min="6664" max="6664" width="16.77734375" style="96" customWidth="1"/>
    <col min="6665" max="6665" width="17.5546875" style="96" customWidth="1"/>
    <col min="6666" max="6903" width="8.5546875" style="96"/>
    <col min="6904" max="6904" width="17.44140625" style="96" customWidth="1"/>
    <col min="6905" max="6905" width="44" style="96" customWidth="1"/>
    <col min="6906" max="6906" width="24.21875" style="96" customWidth="1"/>
    <col min="6907" max="6907" width="19.5546875" style="96" customWidth="1"/>
    <col min="6908" max="6908" width="26.44140625" style="96" customWidth="1"/>
    <col min="6909" max="6909" width="0" style="96" hidden="1" customWidth="1"/>
    <col min="6910" max="6910" width="15" style="96" customWidth="1"/>
    <col min="6911" max="6911" width="14.77734375" style="96" customWidth="1"/>
    <col min="6912" max="6912" width="14.5546875" style="96" customWidth="1"/>
    <col min="6913" max="6913" width="14.21875" style="96" customWidth="1"/>
    <col min="6914" max="6914" width="0" style="96" hidden="1" customWidth="1"/>
    <col min="6915" max="6916" width="11.77734375" style="96" customWidth="1"/>
    <col min="6917" max="6917" width="13.44140625" style="96" customWidth="1"/>
    <col min="6918" max="6918" width="13.21875" style="96" customWidth="1"/>
    <col min="6919" max="6919" width="25.5546875" style="96" customWidth="1"/>
    <col min="6920" max="6920" width="16.77734375" style="96" customWidth="1"/>
    <col min="6921" max="6921" width="17.5546875" style="96" customWidth="1"/>
    <col min="6922" max="7159" width="8.5546875" style="96"/>
    <col min="7160" max="7160" width="17.44140625" style="96" customWidth="1"/>
    <col min="7161" max="7161" width="44" style="96" customWidth="1"/>
    <col min="7162" max="7162" width="24.21875" style="96" customWidth="1"/>
    <col min="7163" max="7163" width="19.5546875" style="96" customWidth="1"/>
    <col min="7164" max="7164" width="26.44140625" style="96" customWidth="1"/>
    <col min="7165" max="7165" width="0" style="96" hidden="1" customWidth="1"/>
    <col min="7166" max="7166" width="15" style="96" customWidth="1"/>
    <col min="7167" max="7167" width="14.77734375" style="96" customWidth="1"/>
    <col min="7168" max="7168" width="14.5546875" style="96" customWidth="1"/>
    <col min="7169" max="7169" width="14.21875" style="96" customWidth="1"/>
    <col min="7170" max="7170" width="0" style="96" hidden="1" customWidth="1"/>
    <col min="7171" max="7172" width="11.77734375" style="96" customWidth="1"/>
    <col min="7173" max="7173" width="13.44140625" style="96" customWidth="1"/>
    <col min="7174" max="7174" width="13.21875" style="96" customWidth="1"/>
    <col min="7175" max="7175" width="25.5546875" style="96" customWidth="1"/>
    <col min="7176" max="7176" width="16.77734375" style="96" customWidth="1"/>
    <col min="7177" max="7177" width="17.5546875" style="96" customWidth="1"/>
    <col min="7178" max="7415" width="8.5546875" style="96"/>
    <col min="7416" max="7416" width="17.44140625" style="96" customWidth="1"/>
    <col min="7417" max="7417" width="44" style="96" customWidth="1"/>
    <col min="7418" max="7418" width="24.21875" style="96" customWidth="1"/>
    <col min="7419" max="7419" width="19.5546875" style="96" customWidth="1"/>
    <col min="7420" max="7420" width="26.44140625" style="96" customWidth="1"/>
    <col min="7421" max="7421" width="0" style="96" hidden="1" customWidth="1"/>
    <col min="7422" max="7422" width="15" style="96" customWidth="1"/>
    <col min="7423" max="7423" width="14.77734375" style="96" customWidth="1"/>
    <col min="7424" max="7424" width="14.5546875" style="96" customWidth="1"/>
    <col min="7425" max="7425" width="14.21875" style="96" customWidth="1"/>
    <col min="7426" max="7426" width="0" style="96" hidden="1" customWidth="1"/>
    <col min="7427" max="7428" width="11.77734375" style="96" customWidth="1"/>
    <col min="7429" max="7429" width="13.44140625" style="96" customWidth="1"/>
    <col min="7430" max="7430" width="13.21875" style="96" customWidth="1"/>
    <col min="7431" max="7431" width="25.5546875" style="96" customWidth="1"/>
    <col min="7432" max="7432" width="16.77734375" style="96" customWidth="1"/>
    <col min="7433" max="7433" width="17.5546875" style="96" customWidth="1"/>
    <col min="7434" max="7671" width="8.5546875" style="96"/>
    <col min="7672" max="7672" width="17.44140625" style="96" customWidth="1"/>
    <col min="7673" max="7673" width="44" style="96" customWidth="1"/>
    <col min="7674" max="7674" width="24.21875" style="96" customWidth="1"/>
    <col min="7675" max="7675" width="19.5546875" style="96" customWidth="1"/>
    <col min="7676" max="7676" width="26.44140625" style="96" customWidth="1"/>
    <col min="7677" max="7677" width="0" style="96" hidden="1" customWidth="1"/>
    <col min="7678" max="7678" width="15" style="96" customWidth="1"/>
    <col min="7679" max="7679" width="14.77734375" style="96" customWidth="1"/>
    <col min="7680" max="7680" width="14.5546875" style="96" customWidth="1"/>
    <col min="7681" max="7681" width="14.21875" style="96" customWidth="1"/>
    <col min="7682" max="7682" width="0" style="96" hidden="1" customWidth="1"/>
    <col min="7683" max="7684" width="11.77734375" style="96" customWidth="1"/>
    <col min="7685" max="7685" width="13.44140625" style="96" customWidth="1"/>
    <col min="7686" max="7686" width="13.21875" style="96" customWidth="1"/>
    <col min="7687" max="7687" width="25.5546875" style="96" customWidth="1"/>
    <col min="7688" max="7688" width="16.77734375" style="96" customWidth="1"/>
    <col min="7689" max="7689" width="17.5546875" style="96" customWidth="1"/>
    <col min="7690" max="7927" width="8.5546875" style="96"/>
    <col min="7928" max="7928" width="17.44140625" style="96" customWidth="1"/>
    <col min="7929" max="7929" width="44" style="96" customWidth="1"/>
    <col min="7930" max="7930" width="24.21875" style="96" customWidth="1"/>
    <col min="7931" max="7931" width="19.5546875" style="96" customWidth="1"/>
    <col min="7932" max="7932" width="26.44140625" style="96" customWidth="1"/>
    <col min="7933" max="7933" width="0" style="96" hidden="1" customWidth="1"/>
    <col min="7934" max="7934" width="15" style="96" customWidth="1"/>
    <col min="7935" max="7935" width="14.77734375" style="96" customWidth="1"/>
    <col min="7936" max="7936" width="14.5546875" style="96" customWidth="1"/>
    <col min="7937" max="7937" width="14.21875" style="96" customWidth="1"/>
    <col min="7938" max="7938" width="0" style="96" hidden="1" customWidth="1"/>
    <col min="7939" max="7940" width="11.77734375" style="96" customWidth="1"/>
    <col min="7941" max="7941" width="13.44140625" style="96" customWidth="1"/>
    <col min="7942" max="7942" width="13.21875" style="96" customWidth="1"/>
    <col min="7943" max="7943" width="25.5546875" style="96" customWidth="1"/>
    <col min="7944" max="7944" width="16.77734375" style="96" customWidth="1"/>
    <col min="7945" max="7945" width="17.5546875" style="96" customWidth="1"/>
    <col min="7946" max="8183" width="8.5546875" style="96"/>
    <col min="8184" max="8184" width="17.44140625" style="96" customWidth="1"/>
    <col min="8185" max="8185" width="44" style="96" customWidth="1"/>
    <col min="8186" max="8186" width="24.21875" style="96" customWidth="1"/>
    <col min="8187" max="8187" width="19.5546875" style="96" customWidth="1"/>
    <col min="8188" max="8188" width="26.44140625" style="96" customWidth="1"/>
    <col min="8189" max="8189" width="0" style="96" hidden="1" customWidth="1"/>
    <col min="8190" max="8190" width="15" style="96" customWidth="1"/>
    <col min="8191" max="8191" width="14.77734375" style="96" customWidth="1"/>
    <col min="8192" max="8192" width="14.5546875" style="96" customWidth="1"/>
    <col min="8193" max="8193" width="14.21875" style="96" customWidth="1"/>
    <col min="8194" max="8194" width="0" style="96" hidden="1" customWidth="1"/>
    <col min="8195" max="8196" width="11.77734375" style="96" customWidth="1"/>
    <col min="8197" max="8197" width="13.44140625" style="96" customWidth="1"/>
    <col min="8198" max="8198" width="13.21875" style="96" customWidth="1"/>
    <col min="8199" max="8199" width="25.5546875" style="96" customWidth="1"/>
    <col min="8200" max="8200" width="16.77734375" style="96" customWidth="1"/>
    <col min="8201" max="8201" width="17.5546875" style="96" customWidth="1"/>
    <col min="8202" max="8439" width="8.5546875" style="96"/>
    <col min="8440" max="8440" width="17.44140625" style="96" customWidth="1"/>
    <col min="8441" max="8441" width="44" style="96" customWidth="1"/>
    <col min="8442" max="8442" width="24.21875" style="96" customWidth="1"/>
    <col min="8443" max="8443" width="19.5546875" style="96" customWidth="1"/>
    <col min="8444" max="8444" width="26.44140625" style="96" customWidth="1"/>
    <col min="8445" max="8445" width="0" style="96" hidden="1" customWidth="1"/>
    <col min="8446" max="8446" width="15" style="96" customWidth="1"/>
    <col min="8447" max="8447" width="14.77734375" style="96" customWidth="1"/>
    <col min="8448" max="8448" width="14.5546875" style="96" customWidth="1"/>
    <col min="8449" max="8449" width="14.21875" style="96" customWidth="1"/>
    <col min="8450" max="8450" width="0" style="96" hidden="1" customWidth="1"/>
    <col min="8451" max="8452" width="11.77734375" style="96" customWidth="1"/>
    <col min="8453" max="8453" width="13.44140625" style="96" customWidth="1"/>
    <col min="8454" max="8454" width="13.21875" style="96" customWidth="1"/>
    <col min="8455" max="8455" width="25.5546875" style="96" customWidth="1"/>
    <col min="8456" max="8456" width="16.77734375" style="96" customWidth="1"/>
    <col min="8457" max="8457" width="17.5546875" style="96" customWidth="1"/>
    <col min="8458" max="8695" width="8.5546875" style="96"/>
    <col min="8696" max="8696" width="17.44140625" style="96" customWidth="1"/>
    <col min="8697" max="8697" width="44" style="96" customWidth="1"/>
    <col min="8698" max="8698" width="24.21875" style="96" customWidth="1"/>
    <col min="8699" max="8699" width="19.5546875" style="96" customWidth="1"/>
    <col min="8700" max="8700" width="26.44140625" style="96" customWidth="1"/>
    <col min="8701" max="8701" width="0" style="96" hidden="1" customWidth="1"/>
    <col min="8702" max="8702" width="15" style="96" customWidth="1"/>
    <col min="8703" max="8703" width="14.77734375" style="96" customWidth="1"/>
    <col min="8704" max="8704" width="14.5546875" style="96" customWidth="1"/>
    <col min="8705" max="8705" width="14.21875" style="96" customWidth="1"/>
    <col min="8706" max="8706" width="0" style="96" hidden="1" customWidth="1"/>
    <col min="8707" max="8708" width="11.77734375" style="96" customWidth="1"/>
    <col min="8709" max="8709" width="13.44140625" style="96" customWidth="1"/>
    <col min="8710" max="8710" width="13.21875" style="96" customWidth="1"/>
    <col min="8711" max="8711" width="25.5546875" style="96" customWidth="1"/>
    <col min="8712" max="8712" width="16.77734375" style="96" customWidth="1"/>
    <col min="8713" max="8713" width="17.5546875" style="96" customWidth="1"/>
    <col min="8714" max="8951" width="8.5546875" style="96"/>
    <col min="8952" max="8952" width="17.44140625" style="96" customWidth="1"/>
    <col min="8953" max="8953" width="44" style="96" customWidth="1"/>
    <col min="8954" max="8954" width="24.21875" style="96" customWidth="1"/>
    <col min="8955" max="8955" width="19.5546875" style="96" customWidth="1"/>
    <col min="8956" max="8956" width="26.44140625" style="96" customWidth="1"/>
    <col min="8957" max="8957" width="0" style="96" hidden="1" customWidth="1"/>
    <col min="8958" max="8958" width="15" style="96" customWidth="1"/>
    <col min="8959" max="8959" width="14.77734375" style="96" customWidth="1"/>
    <col min="8960" max="8960" width="14.5546875" style="96" customWidth="1"/>
    <col min="8961" max="8961" width="14.21875" style="96" customWidth="1"/>
    <col min="8962" max="8962" width="0" style="96" hidden="1" customWidth="1"/>
    <col min="8963" max="8964" width="11.77734375" style="96" customWidth="1"/>
    <col min="8965" max="8965" width="13.44140625" style="96" customWidth="1"/>
    <col min="8966" max="8966" width="13.21875" style="96" customWidth="1"/>
    <col min="8967" max="8967" width="25.5546875" style="96" customWidth="1"/>
    <col min="8968" max="8968" width="16.77734375" style="96" customWidth="1"/>
    <col min="8969" max="8969" width="17.5546875" style="96" customWidth="1"/>
    <col min="8970" max="9207" width="8.5546875" style="96"/>
    <col min="9208" max="9208" width="17.44140625" style="96" customWidth="1"/>
    <col min="9209" max="9209" width="44" style="96" customWidth="1"/>
    <col min="9210" max="9210" width="24.21875" style="96" customWidth="1"/>
    <col min="9211" max="9211" width="19.5546875" style="96" customWidth="1"/>
    <col min="9212" max="9212" width="26.44140625" style="96" customWidth="1"/>
    <col min="9213" max="9213" width="0" style="96" hidden="1" customWidth="1"/>
    <col min="9214" max="9214" width="15" style="96" customWidth="1"/>
    <col min="9215" max="9215" width="14.77734375" style="96" customWidth="1"/>
    <col min="9216" max="9216" width="14.5546875" style="96" customWidth="1"/>
    <col min="9217" max="9217" width="14.21875" style="96" customWidth="1"/>
    <col min="9218" max="9218" width="0" style="96" hidden="1" customWidth="1"/>
    <col min="9219" max="9220" width="11.77734375" style="96" customWidth="1"/>
    <col min="9221" max="9221" width="13.44140625" style="96" customWidth="1"/>
    <col min="9222" max="9222" width="13.21875" style="96" customWidth="1"/>
    <col min="9223" max="9223" width="25.5546875" style="96" customWidth="1"/>
    <col min="9224" max="9224" width="16.77734375" style="96" customWidth="1"/>
    <col min="9225" max="9225" width="17.5546875" style="96" customWidth="1"/>
    <col min="9226" max="9463" width="8.5546875" style="96"/>
    <col min="9464" max="9464" width="17.44140625" style="96" customWidth="1"/>
    <col min="9465" max="9465" width="44" style="96" customWidth="1"/>
    <col min="9466" max="9466" width="24.21875" style="96" customWidth="1"/>
    <col min="9467" max="9467" width="19.5546875" style="96" customWidth="1"/>
    <col min="9468" max="9468" width="26.44140625" style="96" customWidth="1"/>
    <col min="9469" max="9469" width="0" style="96" hidden="1" customWidth="1"/>
    <col min="9470" max="9470" width="15" style="96" customWidth="1"/>
    <col min="9471" max="9471" width="14.77734375" style="96" customWidth="1"/>
    <col min="9472" max="9472" width="14.5546875" style="96" customWidth="1"/>
    <col min="9473" max="9473" width="14.21875" style="96" customWidth="1"/>
    <col min="9474" max="9474" width="0" style="96" hidden="1" customWidth="1"/>
    <col min="9475" max="9476" width="11.77734375" style="96" customWidth="1"/>
    <col min="9477" max="9477" width="13.44140625" style="96" customWidth="1"/>
    <col min="9478" max="9478" width="13.21875" style="96" customWidth="1"/>
    <col min="9479" max="9479" width="25.5546875" style="96" customWidth="1"/>
    <col min="9480" max="9480" width="16.77734375" style="96" customWidth="1"/>
    <col min="9481" max="9481" width="17.5546875" style="96" customWidth="1"/>
    <col min="9482" max="9719" width="8.5546875" style="96"/>
    <col min="9720" max="9720" width="17.44140625" style="96" customWidth="1"/>
    <col min="9721" max="9721" width="44" style="96" customWidth="1"/>
    <col min="9722" max="9722" width="24.21875" style="96" customWidth="1"/>
    <col min="9723" max="9723" width="19.5546875" style="96" customWidth="1"/>
    <col min="9724" max="9724" width="26.44140625" style="96" customWidth="1"/>
    <col min="9725" max="9725" width="0" style="96" hidden="1" customWidth="1"/>
    <col min="9726" max="9726" width="15" style="96" customWidth="1"/>
    <col min="9727" max="9727" width="14.77734375" style="96" customWidth="1"/>
    <col min="9728" max="9728" width="14.5546875" style="96" customWidth="1"/>
    <col min="9729" max="9729" width="14.21875" style="96" customWidth="1"/>
    <col min="9730" max="9730" width="0" style="96" hidden="1" customWidth="1"/>
    <col min="9731" max="9732" width="11.77734375" style="96" customWidth="1"/>
    <col min="9733" max="9733" width="13.44140625" style="96" customWidth="1"/>
    <col min="9734" max="9734" width="13.21875" style="96" customWidth="1"/>
    <col min="9735" max="9735" width="25.5546875" style="96" customWidth="1"/>
    <col min="9736" max="9736" width="16.77734375" style="96" customWidth="1"/>
    <col min="9737" max="9737" width="17.5546875" style="96" customWidth="1"/>
    <col min="9738" max="9975" width="8.5546875" style="96"/>
    <col min="9976" max="9976" width="17.44140625" style="96" customWidth="1"/>
    <col min="9977" max="9977" width="44" style="96" customWidth="1"/>
    <col min="9978" max="9978" width="24.21875" style="96" customWidth="1"/>
    <col min="9979" max="9979" width="19.5546875" style="96" customWidth="1"/>
    <col min="9980" max="9980" width="26.44140625" style="96" customWidth="1"/>
    <col min="9981" max="9981" width="0" style="96" hidden="1" customWidth="1"/>
    <col min="9982" max="9982" width="15" style="96" customWidth="1"/>
    <col min="9983" max="9983" width="14.77734375" style="96" customWidth="1"/>
    <col min="9984" max="9984" width="14.5546875" style="96" customWidth="1"/>
    <col min="9985" max="9985" width="14.21875" style="96" customWidth="1"/>
    <col min="9986" max="9986" width="0" style="96" hidden="1" customWidth="1"/>
    <col min="9987" max="9988" width="11.77734375" style="96" customWidth="1"/>
    <col min="9989" max="9989" width="13.44140625" style="96" customWidth="1"/>
    <col min="9990" max="9990" width="13.21875" style="96" customWidth="1"/>
    <col min="9991" max="9991" width="25.5546875" style="96" customWidth="1"/>
    <col min="9992" max="9992" width="16.77734375" style="96" customWidth="1"/>
    <col min="9993" max="9993" width="17.5546875" style="96" customWidth="1"/>
    <col min="9994" max="10231" width="8.5546875" style="96"/>
    <col min="10232" max="10232" width="17.44140625" style="96" customWidth="1"/>
    <col min="10233" max="10233" width="44" style="96" customWidth="1"/>
    <col min="10234" max="10234" width="24.21875" style="96" customWidth="1"/>
    <col min="10235" max="10235" width="19.5546875" style="96" customWidth="1"/>
    <col min="10236" max="10236" width="26.44140625" style="96" customWidth="1"/>
    <col min="10237" max="10237" width="0" style="96" hidden="1" customWidth="1"/>
    <col min="10238" max="10238" width="15" style="96" customWidth="1"/>
    <col min="10239" max="10239" width="14.77734375" style="96" customWidth="1"/>
    <col min="10240" max="10240" width="14.5546875" style="96" customWidth="1"/>
    <col min="10241" max="10241" width="14.21875" style="96" customWidth="1"/>
    <col min="10242" max="10242" width="0" style="96" hidden="1" customWidth="1"/>
    <col min="10243" max="10244" width="11.77734375" style="96" customWidth="1"/>
    <col min="10245" max="10245" width="13.44140625" style="96" customWidth="1"/>
    <col min="10246" max="10246" width="13.21875" style="96" customWidth="1"/>
    <col min="10247" max="10247" width="25.5546875" style="96" customWidth="1"/>
    <col min="10248" max="10248" width="16.77734375" style="96" customWidth="1"/>
    <col min="10249" max="10249" width="17.5546875" style="96" customWidth="1"/>
    <col min="10250" max="10487" width="8.5546875" style="96"/>
    <col min="10488" max="10488" width="17.44140625" style="96" customWidth="1"/>
    <col min="10489" max="10489" width="44" style="96" customWidth="1"/>
    <col min="10490" max="10490" width="24.21875" style="96" customWidth="1"/>
    <col min="10491" max="10491" width="19.5546875" style="96" customWidth="1"/>
    <col min="10492" max="10492" width="26.44140625" style="96" customWidth="1"/>
    <col min="10493" max="10493" width="0" style="96" hidden="1" customWidth="1"/>
    <col min="10494" max="10494" width="15" style="96" customWidth="1"/>
    <col min="10495" max="10495" width="14.77734375" style="96" customWidth="1"/>
    <col min="10496" max="10496" width="14.5546875" style="96" customWidth="1"/>
    <col min="10497" max="10497" width="14.21875" style="96" customWidth="1"/>
    <col min="10498" max="10498" width="0" style="96" hidden="1" customWidth="1"/>
    <col min="10499" max="10500" width="11.77734375" style="96" customWidth="1"/>
    <col min="10501" max="10501" width="13.44140625" style="96" customWidth="1"/>
    <col min="10502" max="10502" width="13.21875" style="96" customWidth="1"/>
    <col min="10503" max="10503" width="25.5546875" style="96" customWidth="1"/>
    <col min="10504" max="10504" width="16.77734375" style="96" customWidth="1"/>
    <col min="10505" max="10505" width="17.5546875" style="96" customWidth="1"/>
    <col min="10506" max="10743" width="8.5546875" style="96"/>
    <col min="10744" max="10744" width="17.44140625" style="96" customWidth="1"/>
    <col min="10745" max="10745" width="44" style="96" customWidth="1"/>
    <col min="10746" max="10746" width="24.21875" style="96" customWidth="1"/>
    <col min="10747" max="10747" width="19.5546875" style="96" customWidth="1"/>
    <col min="10748" max="10748" width="26.44140625" style="96" customWidth="1"/>
    <col min="10749" max="10749" width="0" style="96" hidden="1" customWidth="1"/>
    <col min="10750" max="10750" width="15" style="96" customWidth="1"/>
    <col min="10751" max="10751" width="14.77734375" style="96" customWidth="1"/>
    <col min="10752" max="10752" width="14.5546875" style="96" customWidth="1"/>
    <col min="10753" max="10753" width="14.21875" style="96" customWidth="1"/>
    <col min="10754" max="10754" width="0" style="96" hidden="1" customWidth="1"/>
    <col min="10755" max="10756" width="11.77734375" style="96" customWidth="1"/>
    <col min="10757" max="10757" width="13.44140625" style="96" customWidth="1"/>
    <col min="10758" max="10758" width="13.21875" style="96" customWidth="1"/>
    <col min="10759" max="10759" width="25.5546875" style="96" customWidth="1"/>
    <col min="10760" max="10760" width="16.77734375" style="96" customWidth="1"/>
    <col min="10761" max="10761" width="17.5546875" style="96" customWidth="1"/>
    <col min="10762" max="10999" width="8.5546875" style="96"/>
    <col min="11000" max="11000" width="17.44140625" style="96" customWidth="1"/>
    <col min="11001" max="11001" width="44" style="96" customWidth="1"/>
    <col min="11002" max="11002" width="24.21875" style="96" customWidth="1"/>
    <col min="11003" max="11003" width="19.5546875" style="96" customWidth="1"/>
    <col min="11004" max="11004" width="26.44140625" style="96" customWidth="1"/>
    <col min="11005" max="11005" width="0" style="96" hidden="1" customWidth="1"/>
    <col min="11006" max="11006" width="15" style="96" customWidth="1"/>
    <col min="11007" max="11007" width="14.77734375" style="96" customWidth="1"/>
    <col min="11008" max="11008" width="14.5546875" style="96" customWidth="1"/>
    <col min="11009" max="11009" width="14.21875" style="96" customWidth="1"/>
    <col min="11010" max="11010" width="0" style="96" hidden="1" customWidth="1"/>
    <col min="11011" max="11012" width="11.77734375" style="96" customWidth="1"/>
    <col min="11013" max="11013" width="13.44140625" style="96" customWidth="1"/>
    <col min="11014" max="11014" width="13.21875" style="96" customWidth="1"/>
    <col min="11015" max="11015" width="25.5546875" style="96" customWidth="1"/>
    <col min="11016" max="11016" width="16.77734375" style="96" customWidth="1"/>
    <col min="11017" max="11017" width="17.5546875" style="96" customWidth="1"/>
    <col min="11018" max="11255" width="8.5546875" style="96"/>
    <col min="11256" max="11256" width="17.44140625" style="96" customWidth="1"/>
    <col min="11257" max="11257" width="44" style="96" customWidth="1"/>
    <col min="11258" max="11258" width="24.21875" style="96" customWidth="1"/>
    <col min="11259" max="11259" width="19.5546875" style="96" customWidth="1"/>
    <col min="11260" max="11260" width="26.44140625" style="96" customWidth="1"/>
    <col min="11261" max="11261" width="0" style="96" hidden="1" customWidth="1"/>
    <col min="11262" max="11262" width="15" style="96" customWidth="1"/>
    <col min="11263" max="11263" width="14.77734375" style="96" customWidth="1"/>
    <col min="11264" max="11264" width="14.5546875" style="96" customWidth="1"/>
    <col min="11265" max="11265" width="14.21875" style="96" customWidth="1"/>
    <col min="11266" max="11266" width="0" style="96" hidden="1" customWidth="1"/>
    <col min="11267" max="11268" width="11.77734375" style="96" customWidth="1"/>
    <col min="11269" max="11269" width="13.44140625" style="96" customWidth="1"/>
    <col min="11270" max="11270" width="13.21875" style="96" customWidth="1"/>
    <col min="11271" max="11271" width="25.5546875" style="96" customWidth="1"/>
    <col min="11272" max="11272" width="16.77734375" style="96" customWidth="1"/>
    <col min="11273" max="11273" width="17.5546875" style="96" customWidth="1"/>
    <col min="11274" max="11511" width="8.5546875" style="96"/>
    <col min="11512" max="11512" width="17.44140625" style="96" customWidth="1"/>
    <col min="11513" max="11513" width="44" style="96" customWidth="1"/>
    <col min="11514" max="11514" width="24.21875" style="96" customWidth="1"/>
    <col min="11515" max="11515" width="19.5546875" style="96" customWidth="1"/>
    <col min="11516" max="11516" width="26.44140625" style="96" customWidth="1"/>
    <col min="11517" max="11517" width="0" style="96" hidden="1" customWidth="1"/>
    <col min="11518" max="11518" width="15" style="96" customWidth="1"/>
    <col min="11519" max="11519" width="14.77734375" style="96" customWidth="1"/>
    <col min="11520" max="11520" width="14.5546875" style="96" customWidth="1"/>
    <col min="11521" max="11521" width="14.21875" style="96" customWidth="1"/>
    <col min="11522" max="11522" width="0" style="96" hidden="1" customWidth="1"/>
    <col min="11523" max="11524" width="11.77734375" style="96" customWidth="1"/>
    <col min="11525" max="11525" width="13.44140625" style="96" customWidth="1"/>
    <col min="11526" max="11526" width="13.21875" style="96" customWidth="1"/>
    <col min="11527" max="11527" width="25.5546875" style="96" customWidth="1"/>
    <col min="11528" max="11528" width="16.77734375" style="96" customWidth="1"/>
    <col min="11529" max="11529" width="17.5546875" style="96" customWidth="1"/>
    <col min="11530" max="11767" width="8.5546875" style="96"/>
    <col min="11768" max="11768" width="17.44140625" style="96" customWidth="1"/>
    <col min="11769" max="11769" width="44" style="96" customWidth="1"/>
    <col min="11770" max="11770" width="24.21875" style="96" customWidth="1"/>
    <col min="11771" max="11771" width="19.5546875" style="96" customWidth="1"/>
    <col min="11772" max="11772" width="26.44140625" style="96" customWidth="1"/>
    <col min="11773" max="11773" width="0" style="96" hidden="1" customWidth="1"/>
    <col min="11774" max="11774" width="15" style="96" customWidth="1"/>
    <col min="11775" max="11775" width="14.77734375" style="96" customWidth="1"/>
    <col min="11776" max="11776" width="14.5546875" style="96" customWidth="1"/>
    <col min="11777" max="11777" width="14.21875" style="96" customWidth="1"/>
    <col min="11778" max="11778" width="0" style="96" hidden="1" customWidth="1"/>
    <col min="11779" max="11780" width="11.77734375" style="96" customWidth="1"/>
    <col min="11781" max="11781" width="13.44140625" style="96" customWidth="1"/>
    <col min="11782" max="11782" width="13.21875" style="96" customWidth="1"/>
    <col min="11783" max="11783" width="25.5546875" style="96" customWidth="1"/>
    <col min="11784" max="11784" width="16.77734375" style="96" customWidth="1"/>
    <col min="11785" max="11785" width="17.5546875" style="96" customWidth="1"/>
    <col min="11786" max="12023" width="8.5546875" style="96"/>
    <col min="12024" max="12024" width="17.44140625" style="96" customWidth="1"/>
    <col min="12025" max="12025" width="44" style="96" customWidth="1"/>
    <col min="12026" max="12026" width="24.21875" style="96" customWidth="1"/>
    <col min="12027" max="12027" width="19.5546875" style="96" customWidth="1"/>
    <col min="12028" max="12028" width="26.44140625" style="96" customWidth="1"/>
    <col min="12029" max="12029" width="0" style="96" hidden="1" customWidth="1"/>
    <col min="12030" max="12030" width="15" style="96" customWidth="1"/>
    <col min="12031" max="12031" width="14.77734375" style="96" customWidth="1"/>
    <col min="12032" max="12032" width="14.5546875" style="96" customWidth="1"/>
    <col min="12033" max="12033" width="14.21875" style="96" customWidth="1"/>
    <col min="12034" max="12034" width="0" style="96" hidden="1" customWidth="1"/>
    <col min="12035" max="12036" width="11.77734375" style="96" customWidth="1"/>
    <col min="12037" max="12037" width="13.44140625" style="96" customWidth="1"/>
    <col min="12038" max="12038" width="13.21875" style="96" customWidth="1"/>
    <col min="12039" max="12039" width="25.5546875" style="96" customWidth="1"/>
    <col min="12040" max="12040" width="16.77734375" style="96" customWidth="1"/>
    <col min="12041" max="12041" width="17.5546875" style="96" customWidth="1"/>
    <col min="12042" max="12279" width="8.5546875" style="96"/>
    <col min="12280" max="12280" width="17.44140625" style="96" customWidth="1"/>
    <col min="12281" max="12281" width="44" style="96" customWidth="1"/>
    <col min="12282" max="12282" width="24.21875" style="96" customWidth="1"/>
    <col min="12283" max="12283" width="19.5546875" style="96" customWidth="1"/>
    <col min="12284" max="12284" width="26.44140625" style="96" customWidth="1"/>
    <col min="12285" max="12285" width="0" style="96" hidden="1" customWidth="1"/>
    <col min="12286" max="12286" width="15" style="96" customWidth="1"/>
    <col min="12287" max="12287" width="14.77734375" style="96" customWidth="1"/>
    <col min="12288" max="12288" width="14.5546875" style="96" customWidth="1"/>
    <col min="12289" max="12289" width="14.21875" style="96" customWidth="1"/>
    <col min="12290" max="12290" width="0" style="96" hidden="1" customWidth="1"/>
    <col min="12291" max="12292" width="11.77734375" style="96" customWidth="1"/>
    <col min="12293" max="12293" width="13.44140625" style="96" customWidth="1"/>
    <col min="12294" max="12294" width="13.21875" style="96" customWidth="1"/>
    <col min="12295" max="12295" width="25.5546875" style="96" customWidth="1"/>
    <col min="12296" max="12296" width="16.77734375" style="96" customWidth="1"/>
    <col min="12297" max="12297" width="17.5546875" style="96" customWidth="1"/>
    <col min="12298" max="12535" width="8.5546875" style="96"/>
    <col min="12536" max="12536" width="17.44140625" style="96" customWidth="1"/>
    <col min="12537" max="12537" width="44" style="96" customWidth="1"/>
    <col min="12538" max="12538" width="24.21875" style="96" customWidth="1"/>
    <col min="12539" max="12539" width="19.5546875" style="96" customWidth="1"/>
    <col min="12540" max="12540" width="26.44140625" style="96" customWidth="1"/>
    <col min="12541" max="12541" width="0" style="96" hidden="1" customWidth="1"/>
    <col min="12542" max="12542" width="15" style="96" customWidth="1"/>
    <col min="12543" max="12543" width="14.77734375" style="96" customWidth="1"/>
    <col min="12544" max="12544" width="14.5546875" style="96" customWidth="1"/>
    <col min="12545" max="12545" width="14.21875" style="96" customWidth="1"/>
    <col min="12546" max="12546" width="0" style="96" hidden="1" customWidth="1"/>
    <col min="12547" max="12548" width="11.77734375" style="96" customWidth="1"/>
    <col min="12549" max="12549" width="13.44140625" style="96" customWidth="1"/>
    <col min="12550" max="12550" width="13.21875" style="96" customWidth="1"/>
    <col min="12551" max="12551" width="25.5546875" style="96" customWidth="1"/>
    <col min="12552" max="12552" width="16.77734375" style="96" customWidth="1"/>
    <col min="12553" max="12553" width="17.5546875" style="96" customWidth="1"/>
    <col min="12554" max="12791" width="8.5546875" style="96"/>
    <col min="12792" max="12792" width="17.44140625" style="96" customWidth="1"/>
    <col min="12793" max="12793" width="44" style="96" customWidth="1"/>
    <col min="12794" max="12794" width="24.21875" style="96" customWidth="1"/>
    <col min="12795" max="12795" width="19.5546875" style="96" customWidth="1"/>
    <col min="12796" max="12796" width="26.44140625" style="96" customWidth="1"/>
    <col min="12797" max="12797" width="0" style="96" hidden="1" customWidth="1"/>
    <col min="12798" max="12798" width="15" style="96" customWidth="1"/>
    <col min="12799" max="12799" width="14.77734375" style="96" customWidth="1"/>
    <col min="12800" max="12800" width="14.5546875" style="96" customWidth="1"/>
    <col min="12801" max="12801" width="14.21875" style="96" customWidth="1"/>
    <col min="12802" max="12802" width="0" style="96" hidden="1" customWidth="1"/>
    <col min="12803" max="12804" width="11.77734375" style="96" customWidth="1"/>
    <col min="12805" max="12805" width="13.44140625" style="96" customWidth="1"/>
    <col min="12806" max="12806" width="13.21875" style="96" customWidth="1"/>
    <col min="12807" max="12807" width="25.5546875" style="96" customWidth="1"/>
    <col min="12808" max="12808" width="16.77734375" style="96" customWidth="1"/>
    <col min="12809" max="12809" width="17.5546875" style="96" customWidth="1"/>
    <col min="12810" max="13047" width="8.5546875" style="96"/>
    <col min="13048" max="13048" width="17.44140625" style="96" customWidth="1"/>
    <col min="13049" max="13049" width="44" style="96" customWidth="1"/>
    <col min="13050" max="13050" width="24.21875" style="96" customWidth="1"/>
    <col min="13051" max="13051" width="19.5546875" style="96" customWidth="1"/>
    <col min="13052" max="13052" width="26.44140625" style="96" customWidth="1"/>
    <col min="13053" max="13053" width="0" style="96" hidden="1" customWidth="1"/>
    <col min="13054" max="13054" width="15" style="96" customWidth="1"/>
    <col min="13055" max="13055" width="14.77734375" style="96" customWidth="1"/>
    <col min="13056" max="13056" width="14.5546875" style="96" customWidth="1"/>
    <col min="13057" max="13057" width="14.21875" style="96" customWidth="1"/>
    <col min="13058" max="13058" width="0" style="96" hidden="1" customWidth="1"/>
    <col min="13059" max="13060" width="11.77734375" style="96" customWidth="1"/>
    <col min="13061" max="13061" width="13.44140625" style="96" customWidth="1"/>
    <col min="13062" max="13062" width="13.21875" style="96" customWidth="1"/>
    <col min="13063" max="13063" width="25.5546875" style="96" customWidth="1"/>
    <col min="13064" max="13064" width="16.77734375" style="96" customWidth="1"/>
    <col min="13065" max="13065" width="17.5546875" style="96" customWidth="1"/>
    <col min="13066" max="13303" width="8.5546875" style="96"/>
    <col min="13304" max="13304" width="17.44140625" style="96" customWidth="1"/>
    <col min="13305" max="13305" width="44" style="96" customWidth="1"/>
    <col min="13306" max="13306" width="24.21875" style="96" customWidth="1"/>
    <col min="13307" max="13307" width="19.5546875" style="96" customWidth="1"/>
    <col min="13308" max="13308" width="26.44140625" style="96" customWidth="1"/>
    <col min="13309" max="13309" width="0" style="96" hidden="1" customWidth="1"/>
    <col min="13310" max="13310" width="15" style="96" customWidth="1"/>
    <col min="13311" max="13311" width="14.77734375" style="96" customWidth="1"/>
    <col min="13312" max="13312" width="14.5546875" style="96" customWidth="1"/>
    <col min="13313" max="13313" width="14.21875" style="96" customWidth="1"/>
    <col min="13314" max="13314" width="0" style="96" hidden="1" customWidth="1"/>
    <col min="13315" max="13316" width="11.77734375" style="96" customWidth="1"/>
    <col min="13317" max="13317" width="13.44140625" style="96" customWidth="1"/>
    <col min="13318" max="13318" width="13.21875" style="96" customWidth="1"/>
    <col min="13319" max="13319" width="25.5546875" style="96" customWidth="1"/>
    <col min="13320" max="13320" width="16.77734375" style="96" customWidth="1"/>
    <col min="13321" max="13321" width="17.5546875" style="96" customWidth="1"/>
    <col min="13322" max="13559" width="8.5546875" style="96"/>
    <col min="13560" max="13560" width="17.44140625" style="96" customWidth="1"/>
    <col min="13561" max="13561" width="44" style="96" customWidth="1"/>
    <col min="13562" max="13562" width="24.21875" style="96" customWidth="1"/>
    <col min="13563" max="13563" width="19.5546875" style="96" customWidth="1"/>
    <col min="13564" max="13564" width="26.44140625" style="96" customWidth="1"/>
    <col min="13565" max="13565" width="0" style="96" hidden="1" customWidth="1"/>
    <col min="13566" max="13566" width="15" style="96" customWidth="1"/>
    <col min="13567" max="13567" width="14.77734375" style="96" customWidth="1"/>
    <col min="13568" max="13568" width="14.5546875" style="96" customWidth="1"/>
    <col min="13569" max="13569" width="14.21875" style="96" customWidth="1"/>
    <col min="13570" max="13570" width="0" style="96" hidden="1" customWidth="1"/>
    <col min="13571" max="13572" width="11.77734375" style="96" customWidth="1"/>
    <col min="13573" max="13573" width="13.44140625" style="96" customWidth="1"/>
    <col min="13574" max="13574" width="13.21875" style="96" customWidth="1"/>
    <col min="13575" max="13575" width="25.5546875" style="96" customWidth="1"/>
    <col min="13576" max="13576" width="16.77734375" style="96" customWidth="1"/>
    <col min="13577" max="13577" width="17.5546875" style="96" customWidth="1"/>
    <col min="13578" max="13815" width="8.5546875" style="96"/>
    <col min="13816" max="13816" width="17.44140625" style="96" customWidth="1"/>
    <col min="13817" max="13817" width="44" style="96" customWidth="1"/>
    <col min="13818" max="13818" width="24.21875" style="96" customWidth="1"/>
    <col min="13819" max="13819" width="19.5546875" style="96" customWidth="1"/>
    <col min="13820" max="13820" width="26.44140625" style="96" customWidth="1"/>
    <col min="13821" max="13821" width="0" style="96" hidden="1" customWidth="1"/>
    <col min="13822" max="13822" width="15" style="96" customWidth="1"/>
    <col min="13823" max="13823" width="14.77734375" style="96" customWidth="1"/>
    <col min="13824" max="13824" width="14.5546875" style="96" customWidth="1"/>
    <col min="13825" max="13825" width="14.21875" style="96" customWidth="1"/>
    <col min="13826" max="13826" width="0" style="96" hidden="1" customWidth="1"/>
    <col min="13827" max="13828" width="11.77734375" style="96" customWidth="1"/>
    <col min="13829" max="13829" width="13.44140625" style="96" customWidth="1"/>
    <col min="13830" max="13830" width="13.21875" style="96" customWidth="1"/>
    <col min="13831" max="13831" width="25.5546875" style="96" customWidth="1"/>
    <col min="13832" max="13832" width="16.77734375" style="96" customWidth="1"/>
    <col min="13833" max="13833" width="17.5546875" style="96" customWidth="1"/>
    <col min="13834" max="14071" width="8.5546875" style="96"/>
    <col min="14072" max="14072" width="17.44140625" style="96" customWidth="1"/>
    <col min="14073" max="14073" width="44" style="96" customWidth="1"/>
    <col min="14074" max="14074" width="24.21875" style="96" customWidth="1"/>
    <col min="14075" max="14075" width="19.5546875" style="96" customWidth="1"/>
    <col min="14076" max="14076" width="26.44140625" style="96" customWidth="1"/>
    <col min="14077" max="14077" width="0" style="96" hidden="1" customWidth="1"/>
    <col min="14078" max="14078" width="15" style="96" customWidth="1"/>
    <col min="14079" max="14079" width="14.77734375" style="96" customWidth="1"/>
    <col min="14080" max="14080" width="14.5546875" style="96" customWidth="1"/>
    <col min="14081" max="14081" width="14.21875" style="96" customWidth="1"/>
    <col min="14082" max="14082" width="0" style="96" hidden="1" customWidth="1"/>
    <col min="14083" max="14084" width="11.77734375" style="96" customWidth="1"/>
    <col min="14085" max="14085" width="13.44140625" style="96" customWidth="1"/>
    <col min="14086" max="14086" width="13.21875" style="96" customWidth="1"/>
    <col min="14087" max="14087" width="25.5546875" style="96" customWidth="1"/>
    <col min="14088" max="14088" width="16.77734375" style="96" customWidth="1"/>
    <col min="14089" max="14089" width="17.5546875" style="96" customWidth="1"/>
    <col min="14090" max="14327" width="8.5546875" style="96"/>
    <col min="14328" max="14328" width="17.44140625" style="96" customWidth="1"/>
    <col min="14329" max="14329" width="44" style="96" customWidth="1"/>
    <col min="14330" max="14330" width="24.21875" style="96" customWidth="1"/>
    <col min="14331" max="14331" width="19.5546875" style="96" customWidth="1"/>
    <col min="14332" max="14332" width="26.44140625" style="96" customWidth="1"/>
    <col min="14333" max="14333" width="0" style="96" hidden="1" customWidth="1"/>
    <col min="14334" max="14334" width="15" style="96" customWidth="1"/>
    <col min="14335" max="14335" width="14.77734375" style="96" customWidth="1"/>
    <col min="14336" max="14336" width="14.5546875" style="96" customWidth="1"/>
    <col min="14337" max="14337" width="14.21875" style="96" customWidth="1"/>
    <col min="14338" max="14338" width="0" style="96" hidden="1" customWidth="1"/>
    <col min="14339" max="14340" width="11.77734375" style="96" customWidth="1"/>
    <col min="14341" max="14341" width="13.44140625" style="96" customWidth="1"/>
    <col min="14342" max="14342" width="13.21875" style="96" customWidth="1"/>
    <col min="14343" max="14343" width="25.5546875" style="96" customWidth="1"/>
    <col min="14344" max="14344" width="16.77734375" style="96" customWidth="1"/>
    <col min="14345" max="14345" width="17.5546875" style="96" customWidth="1"/>
    <col min="14346" max="14583" width="8.5546875" style="96"/>
    <col min="14584" max="14584" width="17.44140625" style="96" customWidth="1"/>
    <col min="14585" max="14585" width="44" style="96" customWidth="1"/>
    <col min="14586" max="14586" width="24.21875" style="96" customWidth="1"/>
    <col min="14587" max="14587" width="19.5546875" style="96" customWidth="1"/>
    <col min="14588" max="14588" width="26.44140625" style="96" customWidth="1"/>
    <col min="14589" max="14589" width="0" style="96" hidden="1" customWidth="1"/>
    <col min="14590" max="14590" width="15" style="96" customWidth="1"/>
    <col min="14591" max="14591" width="14.77734375" style="96" customWidth="1"/>
    <col min="14592" max="14592" width="14.5546875" style="96" customWidth="1"/>
    <col min="14593" max="14593" width="14.21875" style="96" customWidth="1"/>
    <col min="14594" max="14594" width="0" style="96" hidden="1" customWidth="1"/>
    <col min="14595" max="14596" width="11.77734375" style="96" customWidth="1"/>
    <col min="14597" max="14597" width="13.44140625" style="96" customWidth="1"/>
    <col min="14598" max="14598" width="13.21875" style="96" customWidth="1"/>
    <col min="14599" max="14599" width="25.5546875" style="96" customWidth="1"/>
    <col min="14600" max="14600" width="16.77734375" style="96" customWidth="1"/>
    <col min="14601" max="14601" width="17.5546875" style="96" customWidth="1"/>
    <col min="14602" max="14839" width="8.5546875" style="96"/>
    <col min="14840" max="14840" width="17.44140625" style="96" customWidth="1"/>
    <col min="14841" max="14841" width="44" style="96" customWidth="1"/>
    <col min="14842" max="14842" width="24.21875" style="96" customWidth="1"/>
    <col min="14843" max="14843" width="19.5546875" style="96" customWidth="1"/>
    <col min="14844" max="14844" width="26.44140625" style="96" customWidth="1"/>
    <col min="14845" max="14845" width="0" style="96" hidden="1" customWidth="1"/>
    <col min="14846" max="14846" width="15" style="96" customWidth="1"/>
    <col min="14847" max="14847" width="14.77734375" style="96" customWidth="1"/>
    <col min="14848" max="14848" width="14.5546875" style="96" customWidth="1"/>
    <col min="14849" max="14849" width="14.21875" style="96" customWidth="1"/>
    <col min="14850" max="14850" width="0" style="96" hidden="1" customWidth="1"/>
    <col min="14851" max="14852" width="11.77734375" style="96" customWidth="1"/>
    <col min="14853" max="14853" width="13.44140625" style="96" customWidth="1"/>
    <col min="14854" max="14854" width="13.21875" style="96" customWidth="1"/>
    <col min="14855" max="14855" width="25.5546875" style="96" customWidth="1"/>
    <col min="14856" max="14856" width="16.77734375" style="96" customWidth="1"/>
    <col min="14857" max="14857" width="17.5546875" style="96" customWidth="1"/>
    <col min="14858" max="15095" width="8.5546875" style="96"/>
    <col min="15096" max="15096" width="17.44140625" style="96" customWidth="1"/>
    <col min="15097" max="15097" width="44" style="96" customWidth="1"/>
    <col min="15098" max="15098" width="24.21875" style="96" customWidth="1"/>
    <col min="15099" max="15099" width="19.5546875" style="96" customWidth="1"/>
    <col min="15100" max="15100" width="26.44140625" style="96" customWidth="1"/>
    <col min="15101" max="15101" width="0" style="96" hidden="1" customWidth="1"/>
    <col min="15102" max="15102" width="15" style="96" customWidth="1"/>
    <col min="15103" max="15103" width="14.77734375" style="96" customWidth="1"/>
    <col min="15104" max="15104" width="14.5546875" style="96" customWidth="1"/>
    <col min="15105" max="15105" width="14.21875" style="96" customWidth="1"/>
    <col min="15106" max="15106" width="0" style="96" hidden="1" customWidth="1"/>
    <col min="15107" max="15108" width="11.77734375" style="96" customWidth="1"/>
    <col min="15109" max="15109" width="13.44140625" style="96" customWidth="1"/>
    <col min="15110" max="15110" width="13.21875" style="96" customWidth="1"/>
    <col min="15111" max="15111" width="25.5546875" style="96" customWidth="1"/>
    <col min="15112" max="15112" width="16.77734375" style="96" customWidth="1"/>
    <col min="15113" max="15113" width="17.5546875" style="96" customWidth="1"/>
    <col min="15114" max="15351" width="8.5546875" style="96"/>
    <col min="15352" max="15352" width="17.44140625" style="96" customWidth="1"/>
    <col min="15353" max="15353" width="44" style="96" customWidth="1"/>
    <col min="15354" max="15354" width="24.21875" style="96" customWidth="1"/>
    <col min="15355" max="15355" width="19.5546875" style="96" customWidth="1"/>
    <col min="15356" max="15356" width="26.44140625" style="96" customWidth="1"/>
    <col min="15357" max="15357" width="0" style="96" hidden="1" customWidth="1"/>
    <col min="15358" max="15358" width="15" style="96" customWidth="1"/>
    <col min="15359" max="15359" width="14.77734375" style="96" customWidth="1"/>
    <col min="15360" max="15360" width="14.5546875" style="96" customWidth="1"/>
    <col min="15361" max="15361" width="14.21875" style="96" customWidth="1"/>
    <col min="15362" max="15362" width="0" style="96" hidden="1" customWidth="1"/>
    <col min="15363" max="15364" width="11.77734375" style="96" customWidth="1"/>
    <col min="15365" max="15365" width="13.44140625" style="96" customWidth="1"/>
    <col min="15366" max="15366" width="13.21875" style="96" customWidth="1"/>
    <col min="15367" max="15367" width="25.5546875" style="96" customWidth="1"/>
    <col min="15368" max="15368" width="16.77734375" style="96" customWidth="1"/>
    <col min="15369" max="15369" width="17.5546875" style="96" customWidth="1"/>
    <col min="15370" max="15607" width="8.5546875" style="96"/>
    <col min="15608" max="15608" width="17.44140625" style="96" customWidth="1"/>
    <col min="15609" max="15609" width="44" style="96" customWidth="1"/>
    <col min="15610" max="15610" width="24.21875" style="96" customWidth="1"/>
    <col min="15611" max="15611" width="19.5546875" style="96" customWidth="1"/>
    <col min="15612" max="15612" width="26.44140625" style="96" customWidth="1"/>
    <col min="15613" max="15613" width="0" style="96" hidden="1" customWidth="1"/>
    <col min="15614" max="15614" width="15" style="96" customWidth="1"/>
    <col min="15615" max="15615" width="14.77734375" style="96" customWidth="1"/>
    <col min="15616" max="15616" width="14.5546875" style="96" customWidth="1"/>
    <col min="15617" max="15617" width="14.21875" style="96" customWidth="1"/>
    <col min="15618" max="15618" width="0" style="96" hidden="1" customWidth="1"/>
    <col min="15619" max="15620" width="11.77734375" style="96" customWidth="1"/>
    <col min="15621" max="15621" width="13.44140625" style="96" customWidth="1"/>
    <col min="15622" max="15622" width="13.21875" style="96" customWidth="1"/>
    <col min="15623" max="15623" width="25.5546875" style="96" customWidth="1"/>
    <col min="15624" max="15624" width="16.77734375" style="96" customWidth="1"/>
    <col min="15625" max="15625" width="17.5546875" style="96" customWidth="1"/>
    <col min="15626" max="15863" width="8.5546875" style="96"/>
    <col min="15864" max="15864" width="17.44140625" style="96" customWidth="1"/>
    <col min="15865" max="15865" width="44" style="96" customWidth="1"/>
    <col min="15866" max="15866" width="24.21875" style="96" customWidth="1"/>
    <col min="15867" max="15867" width="19.5546875" style="96" customWidth="1"/>
    <col min="15868" max="15868" width="26.44140625" style="96" customWidth="1"/>
    <col min="15869" max="15869" width="0" style="96" hidden="1" customWidth="1"/>
    <col min="15870" max="15870" width="15" style="96" customWidth="1"/>
    <col min="15871" max="15871" width="14.77734375" style="96" customWidth="1"/>
    <col min="15872" max="15872" width="14.5546875" style="96" customWidth="1"/>
    <col min="15873" max="15873" width="14.21875" style="96" customWidth="1"/>
    <col min="15874" max="15874" width="0" style="96" hidden="1" customWidth="1"/>
    <col min="15875" max="15876" width="11.77734375" style="96" customWidth="1"/>
    <col min="15877" max="15877" width="13.44140625" style="96" customWidth="1"/>
    <col min="15878" max="15878" width="13.21875" style="96" customWidth="1"/>
    <col min="15879" max="15879" width="25.5546875" style="96" customWidth="1"/>
    <col min="15880" max="15880" width="16.77734375" style="96" customWidth="1"/>
    <col min="15881" max="15881" width="17.5546875" style="96" customWidth="1"/>
    <col min="15882" max="16119" width="8.5546875" style="96"/>
    <col min="16120" max="16120" width="17.44140625" style="96" customWidth="1"/>
    <col min="16121" max="16121" width="44" style="96" customWidth="1"/>
    <col min="16122" max="16122" width="24.21875" style="96" customWidth="1"/>
    <col min="16123" max="16123" width="19.5546875" style="96" customWidth="1"/>
    <col min="16124" max="16124" width="26.44140625" style="96" customWidth="1"/>
    <col min="16125" max="16125" width="0" style="96" hidden="1" customWidth="1"/>
    <col min="16126" max="16126" width="15" style="96" customWidth="1"/>
    <col min="16127" max="16127" width="14.77734375" style="96" customWidth="1"/>
    <col min="16128" max="16128" width="14.5546875" style="96" customWidth="1"/>
    <col min="16129" max="16129" width="14.21875" style="96" customWidth="1"/>
    <col min="16130" max="16130" width="0" style="96" hidden="1" customWidth="1"/>
    <col min="16131" max="16132" width="11.77734375" style="96" customWidth="1"/>
    <col min="16133" max="16133" width="13.44140625" style="96" customWidth="1"/>
    <col min="16134" max="16134" width="13.21875" style="96" customWidth="1"/>
    <col min="16135" max="16135" width="25.5546875" style="96" customWidth="1"/>
    <col min="16136" max="16136" width="16.77734375" style="96" customWidth="1"/>
    <col min="16137" max="16137" width="17.5546875" style="96" customWidth="1"/>
    <col min="16138" max="16384" width="8.5546875" style="96"/>
  </cols>
  <sheetData>
    <row r="1" spans="1:9" ht="63.6" customHeight="1">
      <c r="B1" s="175" t="s">
        <v>297</v>
      </c>
      <c r="C1" s="175"/>
      <c r="D1" s="175"/>
      <c r="E1" s="175"/>
      <c r="F1" s="175"/>
      <c r="G1" s="175"/>
      <c r="H1" s="175"/>
      <c r="I1" s="175"/>
    </row>
    <row r="2" spans="1:9" ht="13.2" customHeight="1"/>
    <row r="3" spans="1:9" ht="45" customHeight="1">
      <c r="A3" s="168" t="s">
        <v>60</v>
      </c>
      <c r="B3" s="168" t="s">
        <v>64</v>
      </c>
      <c r="C3" s="168" t="s">
        <v>296</v>
      </c>
      <c r="D3" s="168" t="s">
        <v>244</v>
      </c>
      <c r="E3" s="170" t="s">
        <v>295</v>
      </c>
      <c r="F3" s="170"/>
      <c r="G3" s="170"/>
      <c r="H3" s="170"/>
      <c r="I3" s="170"/>
    </row>
    <row r="4" spans="1:9" ht="85.05" customHeight="1">
      <c r="A4" s="169"/>
      <c r="B4" s="169"/>
      <c r="C4" s="169"/>
      <c r="D4" s="169"/>
      <c r="E4" s="97" t="s">
        <v>305</v>
      </c>
      <c r="F4" s="97" t="s">
        <v>290</v>
      </c>
      <c r="G4" s="97" t="s">
        <v>291</v>
      </c>
      <c r="H4" s="97" t="s">
        <v>292</v>
      </c>
      <c r="I4" s="97" t="s">
        <v>294</v>
      </c>
    </row>
    <row r="5" spans="1:9" ht="20.55" customHeight="1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</row>
    <row r="6" spans="1:9" ht="75" customHeight="1">
      <c r="A6" s="124" t="s">
        <v>245</v>
      </c>
      <c r="B6" s="98" t="s">
        <v>6</v>
      </c>
      <c r="C6" s="98" t="s">
        <v>246</v>
      </c>
      <c r="D6" s="98"/>
      <c r="E6" s="177">
        <v>4364933</v>
      </c>
      <c r="F6" s="177">
        <v>3821871</v>
      </c>
      <c r="G6" s="177">
        <v>3598478</v>
      </c>
      <c r="H6" s="177">
        <v>0</v>
      </c>
      <c r="I6" s="177">
        <v>0</v>
      </c>
    </row>
    <row r="7" spans="1:9" ht="87.45" customHeight="1">
      <c r="A7" s="102"/>
      <c r="B7" s="99"/>
      <c r="C7" s="100" t="s">
        <v>283</v>
      </c>
      <c r="D7" s="101">
        <v>0</v>
      </c>
      <c r="E7" s="178"/>
      <c r="F7" s="179"/>
      <c r="G7" s="179"/>
      <c r="H7" s="179"/>
      <c r="I7" s="180"/>
    </row>
    <row r="8" spans="1:9" ht="138.6" customHeight="1">
      <c r="A8" s="102"/>
      <c r="B8" s="99"/>
      <c r="C8" s="100" t="s">
        <v>284</v>
      </c>
      <c r="D8" s="101">
        <v>0.02</v>
      </c>
      <c r="E8" s="181"/>
      <c r="F8" s="182"/>
      <c r="G8" s="182"/>
      <c r="H8" s="182"/>
      <c r="I8" s="183"/>
    </row>
    <row r="9" spans="1:9" ht="100.95" customHeight="1">
      <c r="A9" s="102"/>
      <c r="B9" s="99"/>
      <c r="C9" s="100" t="s">
        <v>285</v>
      </c>
      <c r="D9" s="101">
        <v>0.05</v>
      </c>
      <c r="E9" s="181"/>
      <c r="F9" s="182"/>
      <c r="G9" s="182"/>
      <c r="H9" s="182"/>
      <c r="I9" s="183"/>
    </row>
    <row r="10" spans="1:9" ht="391.05" customHeight="1">
      <c r="A10" s="102"/>
      <c r="B10" s="99"/>
      <c r="C10" s="100" t="s">
        <v>286</v>
      </c>
      <c r="D10" s="101">
        <v>0.1</v>
      </c>
      <c r="E10" s="181"/>
      <c r="F10" s="182"/>
      <c r="G10" s="182"/>
      <c r="H10" s="182"/>
      <c r="I10" s="183"/>
    </row>
    <row r="11" spans="1:9" ht="357" customHeight="1">
      <c r="A11" s="102"/>
      <c r="B11" s="99"/>
      <c r="C11" s="126" t="s">
        <v>293</v>
      </c>
      <c r="D11" s="101">
        <v>0.1</v>
      </c>
      <c r="E11" s="181"/>
      <c r="F11" s="182"/>
      <c r="G11" s="182"/>
      <c r="H11" s="182"/>
      <c r="I11" s="183"/>
    </row>
    <row r="12" spans="1:9" ht="87.6" customHeight="1">
      <c r="A12" s="102"/>
      <c r="B12" s="99"/>
      <c r="C12" s="126" t="s">
        <v>298</v>
      </c>
      <c r="D12" s="101">
        <v>0.1</v>
      </c>
      <c r="E12" s="181"/>
      <c r="F12" s="182"/>
      <c r="G12" s="182"/>
      <c r="H12" s="182"/>
      <c r="I12" s="183"/>
    </row>
    <row r="13" spans="1:9" ht="110.4" customHeight="1">
      <c r="A13" s="102"/>
      <c r="B13" s="99"/>
      <c r="C13" s="100" t="s">
        <v>247</v>
      </c>
      <c r="D13" s="103">
        <v>0.13500000000000001</v>
      </c>
      <c r="E13" s="181"/>
      <c r="F13" s="182"/>
      <c r="G13" s="182"/>
      <c r="H13" s="182"/>
      <c r="I13" s="183"/>
    </row>
    <row r="14" spans="1:9" ht="90" customHeight="1">
      <c r="A14" s="102"/>
      <c r="B14" s="99"/>
      <c r="C14" s="100" t="s">
        <v>269</v>
      </c>
      <c r="D14" s="103">
        <v>0.13500000000000001</v>
      </c>
      <c r="E14" s="181"/>
      <c r="F14" s="182"/>
      <c r="G14" s="182"/>
      <c r="H14" s="182"/>
      <c r="I14" s="183"/>
    </row>
    <row r="15" spans="1:9" ht="162" customHeight="1">
      <c r="A15" s="102"/>
      <c r="B15" s="99"/>
      <c r="C15" s="100" t="s">
        <v>248</v>
      </c>
      <c r="D15" s="103">
        <v>0.13500000000000001</v>
      </c>
      <c r="E15" s="181"/>
      <c r="F15" s="182"/>
      <c r="G15" s="182"/>
      <c r="H15" s="182"/>
      <c r="I15" s="183"/>
    </row>
    <row r="16" spans="1:9" ht="156" customHeight="1">
      <c r="A16" s="102"/>
      <c r="B16" s="99"/>
      <c r="C16" s="100" t="s">
        <v>249</v>
      </c>
      <c r="D16" s="103">
        <v>0.13500000000000001</v>
      </c>
      <c r="E16" s="181"/>
      <c r="F16" s="182"/>
      <c r="G16" s="182"/>
      <c r="H16" s="182"/>
      <c r="I16" s="183"/>
    </row>
    <row r="17" spans="1:9" ht="148.94999999999999" customHeight="1">
      <c r="A17" s="102"/>
      <c r="B17" s="99"/>
      <c r="C17" s="100" t="s">
        <v>250</v>
      </c>
      <c r="D17" s="103">
        <v>0.13500000000000001</v>
      </c>
      <c r="E17" s="181"/>
      <c r="F17" s="182"/>
      <c r="G17" s="182"/>
      <c r="H17" s="182"/>
      <c r="I17" s="183"/>
    </row>
    <row r="18" spans="1:9" ht="167.55" customHeight="1">
      <c r="A18" s="102"/>
      <c r="B18" s="99"/>
      <c r="C18" s="100" t="s">
        <v>251</v>
      </c>
      <c r="D18" s="103">
        <v>0.13500000000000001</v>
      </c>
      <c r="E18" s="181"/>
      <c r="F18" s="182"/>
      <c r="G18" s="182"/>
      <c r="H18" s="182"/>
      <c r="I18" s="183"/>
    </row>
    <row r="19" spans="1:9" ht="88.8" customHeight="1">
      <c r="A19" s="102"/>
      <c r="B19" s="99"/>
      <c r="C19" s="100" t="s">
        <v>287</v>
      </c>
      <c r="D19" s="103">
        <v>0.13500000000000001</v>
      </c>
      <c r="E19" s="181"/>
      <c r="F19" s="182"/>
      <c r="G19" s="182"/>
      <c r="H19" s="182"/>
      <c r="I19" s="183"/>
    </row>
    <row r="20" spans="1:9" ht="286.2" customHeight="1">
      <c r="A20" s="102"/>
      <c r="B20" s="99"/>
      <c r="C20" s="100" t="s">
        <v>299</v>
      </c>
      <c r="D20" s="103">
        <v>0.13500000000000001</v>
      </c>
      <c r="E20" s="181"/>
      <c r="F20" s="182"/>
      <c r="G20" s="182"/>
      <c r="H20" s="182"/>
      <c r="I20" s="183"/>
    </row>
    <row r="21" spans="1:9" ht="123.45" customHeight="1">
      <c r="A21" s="102"/>
      <c r="B21" s="99"/>
      <c r="C21" s="100" t="s">
        <v>252</v>
      </c>
      <c r="D21" s="103">
        <v>0.14499999999999999</v>
      </c>
      <c r="E21" s="181"/>
      <c r="F21" s="182"/>
      <c r="G21" s="182"/>
      <c r="H21" s="182"/>
      <c r="I21" s="183"/>
    </row>
    <row r="22" spans="1:9" ht="123.45" customHeight="1">
      <c r="A22" s="102"/>
      <c r="B22" s="99"/>
      <c r="C22" s="100" t="s">
        <v>253</v>
      </c>
      <c r="D22" s="103">
        <v>0.155</v>
      </c>
      <c r="E22" s="181"/>
      <c r="F22" s="182"/>
      <c r="G22" s="182"/>
      <c r="H22" s="182"/>
      <c r="I22" s="183"/>
    </row>
    <row r="23" spans="1:9" ht="210" customHeight="1">
      <c r="A23" s="102"/>
      <c r="B23" s="99"/>
      <c r="C23" s="100" t="s">
        <v>288</v>
      </c>
      <c r="D23" s="103"/>
      <c r="E23" s="184"/>
      <c r="F23" s="185"/>
      <c r="G23" s="185"/>
      <c r="H23" s="185"/>
      <c r="I23" s="186"/>
    </row>
    <row r="24" spans="1:9" ht="61.2" customHeight="1">
      <c r="A24" s="124" t="s">
        <v>70</v>
      </c>
      <c r="B24" s="110" t="s">
        <v>8</v>
      </c>
      <c r="C24" s="98" t="s">
        <v>255</v>
      </c>
      <c r="D24" s="104"/>
      <c r="E24" s="105">
        <v>1261367</v>
      </c>
      <c r="F24" s="105">
        <v>1148722</v>
      </c>
      <c r="G24" s="105">
        <v>1429791</v>
      </c>
      <c r="H24" s="105">
        <v>1799291</v>
      </c>
      <c r="I24" s="105">
        <v>3067499</v>
      </c>
    </row>
    <row r="25" spans="1:9" ht="223.2" customHeight="1">
      <c r="A25" s="102"/>
      <c r="B25" s="99"/>
      <c r="C25" s="100" t="s">
        <v>256</v>
      </c>
      <c r="D25" s="106" t="s">
        <v>257</v>
      </c>
      <c r="E25" s="187"/>
      <c r="F25" s="188"/>
      <c r="G25" s="188"/>
      <c r="H25" s="188"/>
      <c r="I25" s="189"/>
    </row>
    <row r="26" spans="1:9" ht="52.8" customHeight="1">
      <c r="A26" s="102"/>
      <c r="B26" s="99"/>
      <c r="C26" s="100" t="s">
        <v>258</v>
      </c>
      <c r="D26" s="106" t="s">
        <v>257</v>
      </c>
      <c r="E26" s="190"/>
      <c r="F26" s="191"/>
      <c r="G26" s="191"/>
      <c r="H26" s="191"/>
      <c r="I26" s="192"/>
    </row>
    <row r="27" spans="1:9" ht="45.6" customHeight="1">
      <c r="A27" s="102"/>
      <c r="B27" s="99"/>
      <c r="C27" s="100" t="s">
        <v>259</v>
      </c>
      <c r="D27" s="106" t="s">
        <v>257</v>
      </c>
      <c r="E27" s="190"/>
      <c r="F27" s="191"/>
      <c r="G27" s="191"/>
      <c r="H27" s="191"/>
      <c r="I27" s="192"/>
    </row>
    <row r="28" spans="1:9" ht="55.5" customHeight="1">
      <c r="A28" s="102"/>
      <c r="B28" s="99"/>
      <c r="C28" s="100" t="s">
        <v>260</v>
      </c>
      <c r="D28" s="106" t="s">
        <v>257</v>
      </c>
      <c r="E28" s="190"/>
      <c r="F28" s="191"/>
      <c r="G28" s="191"/>
      <c r="H28" s="191"/>
      <c r="I28" s="192"/>
    </row>
    <row r="29" spans="1:9" ht="70.8" customHeight="1">
      <c r="A29" s="102"/>
      <c r="B29" s="99"/>
      <c r="C29" s="107" t="s">
        <v>300</v>
      </c>
      <c r="D29" s="106" t="s">
        <v>257</v>
      </c>
      <c r="E29" s="190"/>
      <c r="F29" s="191"/>
      <c r="G29" s="191"/>
      <c r="H29" s="191"/>
      <c r="I29" s="192"/>
    </row>
    <row r="30" spans="1:9" ht="271.2" customHeight="1">
      <c r="A30" s="102"/>
      <c r="B30" s="99"/>
      <c r="C30" s="107" t="s">
        <v>301</v>
      </c>
      <c r="D30" s="106" t="s">
        <v>257</v>
      </c>
      <c r="E30" s="190"/>
      <c r="F30" s="191"/>
      <c r="G30" s="191"/>
      <c r="H30" s="191"/>
      <c r="I30" s="192"/>
    </row>
    <row r="31" spans="1:9" ht="67.2" customHeight="1">
      <c r="A31" s="102"/>
      <c r="B31" s="99"/>
      <c r="C31" s="107" t="s">
        <v>261</v>
      </c>
      <c r="D31" s="106" t="s">
        <v>257</v>
      </c>
      <c r="E31" s="190"/>
      <c r="F31" s="191"/>
      <c r="G31" s="191"/>
      <c r="H31" s="191"/>
      <c r="I31" s="192"/>
    </row>
    <row r="32" spans="1:9" ht="87.6" customHeight="1">
      <c r="A32" s="102"/>
      <c r="B32" s="99"/>
      <c r="C32" s="107" t="s">
        <v>302</v>
      </c>
      <c r="D32" s="106" t="s">
        <v>257</v>
      </c>
      <c r="E32" s="190"/>
      <c r="F32" s="191"/>
      <c r="G32" s="191"/>
      <c r="H32" s="191"/>
      <c r="I32" s="192"/>
    </row>
    <row r="33" spans="1:9" ht="52.2" customHeight="1">
      <c r="A33" s="102"/>
      <c r="B33" s="99"/>
      <c r="C33" s="107" t="s">
        <v>262</v>
      </c>
      <c r="D33" s="106" t="s">
        <v>263</v>
      </c>
      <c r="E33" s="193"/>
      <c r="F33" s="194"/>
      <c r="G33" s="194"/>
      <c r="H33" s="194"/>
      <c r="I33" s="195"/>
    </row>
    <row r="34" spans="1:9" ht="50.4" customHeight="1">
      <c r="A34" s="124" t="s">
        <v>264</v>
      </c>
      <c r="B34" s="98" t="s">
        <v>9</v>
      </c>
      <c r="C34" s="176" t="s">
        <v>303</v>
      </c>
      <c r="D34" s="104"/>
      <c r="E34" s="108">
        <v>149384</v>
      </c>
      <c r="F34" s="108">
        <v>149384</v>
      </c>
      <c r="G34" s="108">
        <v>149384</v>
      </c>
      <c r="H34" s="108">
        <v>149384</v>
      </c>
      <c r="I34" s="108">
        <v>149384</v>
      </c>
    </row>
    <row r="35" spans="1:9" ht="46.8" customHeight="1">
      <c r="A35" s="102"/>
      <c r="B35" s="99"/>
      <c r="C35" s="100" t="s">
        <v>265</v>
      </c>
      <c r="D35" s="106" t="s">
        <v>257</v>
      </c>
      <c r="E35" s="178"/>
      <c r="F35" s="179"/>
      <c r="G35" s="179"/>
      <c r="H35" s="179"/>
      <c r="I35" s="180"/>
    </row>
    <row r="36" spans="1:9" ht="49.2" customHeight="1">
      <c r="A36" s="102"/>
      <c r="B36" s="99"/>
      <c r="C36" s="107" t="s">
        <v>281</v>
      </c>
      <c r="D36" s="106" t="s">
        <v>257</v>
      </c>
      <c r="E36" s="181"/>
      <c r="F36" s="182"/>
      <c r="G36" s="182"/>
      <c r="H36" s="182"/>
      <c r="I36" s="183"/>
    </row>
    <row r="37" spans="1:9" ht="158.4" customHeight="1">
      <c r="A37" s="102"/>
      <c r="B37" s="99"/>
      <c r="C37" s="100" t="s">
        <v>266</v>
      </c>
      <c r="D37" s="106" t="s">
        <v>257</v>
      </c>
      <c r="E37" s="181"/>
      <c r="F37" s="182"/>
      <c r="G37" s="182"/>
      <c r="H37" s="182"/>
      <c r="I37" s="183"/>
    </row>
    <row r="38" spans="1:9" ht="90.6" customHeight="1">
      <c r="A38" s="102"/>
      <c r="B38" s="99"/>
      <c r="C38" s="125" t="s">
        <v>289</v>
      </c>
      <c r="D38" s="106" t="s">
        <v>268</v>
      </c>
      <c r="E38" s="181"/>
      <c r="F38" s="182"/>
      <c r="G38" s="182"/>
      <c r="H38" s="182"/>
      <c r="I38" s="183"/>
    </row>
    <row r="39" spans="1:9" ht="91.8" customHeight="1">
      <c r="A39" s="102"/>
      <c r="B39" s="99"/>
      <c r="C39" s="125" t="s">
        <v>282</v>
      </c>
      <c r="D39" s="106" t="s">
        <v>257</v>
      </c>
      <c r="E39" s="181"/>
      <c r="F39" s="182"/>
      <c r="G39" s="182"/>
      <c r="H39" s="182"/>
      <c r="I39" s="183"/>
    </row>
    <row r="40" spans="1:9" ht="18.600000000000001" customHeight="1">
      <c r="A40" s="102"/>
      <c r="B40" s="99"/>
      <c r="C40" s="128" t="s">
        <v>254</v>
      </c>
      <c r="D40" s="106"/>
      <c r="E40" s="181"/>
      <c r="F40" s="182"/>
      <c r="G40" s="182"/>
      <c r="H40" s="182"/>
      <c r="I40" s="183"/>
    </row>
    <row r="41" spans="1:9" ht="119.4" customHeight="1">
      <c r="A41" s="102"/>
      <c r="B41" s="99"/>
      <c r="C41" s="100" t="s">
        <v>270</v>
      </c>
      <c r="D41" s="106" t="s">
        <v>257</v>
      </c>
      <c r="E41" s="181"/>
      <c r="F41" s="182"/>
      <c r="G41" s="182"/>
      <c r="H41" s="182"/>
      <c r="I41" s="183"/>
    </row>
    <row r="42" spans="1:9" ht="75.599999999999994" customHeight="1">
      <c r="A42" s="102"/>
      <c r="B42" s="99"/>
      <c r="C42" s="100" t="s">
        <v>271</v>
      </c>
      <c r="D42" s="106" t="s">
        <v>257</v>
      </c>
      <c r="E42" s="181"/>
      <c r="F42" s="182"/>
      <c r="G42" s="182"/>
      <c r="H42" s="182"/>
      <c r="I42" s="183"/>
    </row>
    <row r="43" spans="1:9" ht="31.2" customHeight="1">
      <c r="A43" s="102"/>
      <c r="B43" s="99"/>
      <c r="C43" s="100" t="s">
        <v>272</v>
      </c>
      <c r="D43" s="106" t="s">
        <v>257</v>
      </c>
      <c r="E43" s="181"/>
      <c r="F43" s="182"/>
      <c r="G43" s="182"/>
      <c r="H43" s="182"/>
      <c r="I43" s="183"/>
    </row>
    <row r="44" spans="1:9" ht="61.05" customHeight="1">
      <c r="A44" s="102"/>
      <c r="B44" s="99"/>
      <c r="C44" s="100" t="s">
        <v>275</v>
      </c>
      <c r="D44" s="106" t="s">
        <v>257</v>
      </c>
      <c r="E44" s="181"/>
      <c r="F44" s="182"/>
      <c r="G44" s="182"/>
      <c r="H44" s="182"/>
      <c r="I44" s="183"/>
    </row>
    <row r="45" spans="1:9" ht="28.8" customHeight="1">
      <c r="A45" s="102"/>
      <c r="B45" s="99"/>
      <c r="C45" s="100" t="s">
        <v>273</v>
      </c>
      <c r="D45" s="106" t="s">
        <v>257</v>
      </c>
      <c r="E45" s="181"/>
      <c r="F45" s="182"/>
      <c r="G45" s="182"/>
      <c r="H45" s="182"/>
      <c r="I45" s="183"/>
    </row>
    <row r="46" spans="1:9" ht="78.599999999999994" customHeight="1">
      <c r="A46" s="102"/>
      <c r="B46" s="99"/>
      <c r="C46" s="100" t="s">
        <v>274</v>
      </c>
      <c r="D46" s="106" t="s">
        <v>257</v>
      </c>
      <c r="E46" s="181"/>
      <c r="F46" s="182"/>
      <c r="G46" s="182"/>
      <c r="H46" s="182"/>
      <c r="I46" s="183"/>
    </row>
    <row r="47" spans="1:9" ht="70.95" customHeight="1">
      <c r="A47" s="102"/>
      <c r="B47" s="99"/>
      <c r="C47" s="100" t="s">
        <v>276</v>
      </c>
      <c r="D47" s="106" t="s">
        <v>257</v>
      </c>
      <c r="E47" s="181"/>
      <c r="F47" s="182"/>
      <c r="G47" s="182"/>
      <c r="H47" s="182"/>
      <c r="I47" s="183"/>
    </row>
    <row r="48" spans="1:9" ht="27.6">
      <c r="A48" s="102"/>
      <c r="B48" s="99"/>
      <c r="C48" s="100" t="s">
        <v>267</v>
      </c>
      <c r="D48" s="106" t="s">
        <v>268</v>
      </c>
      <c r="E48" s="181"/>
      <c r="F48" s="182"/>
      <c r="G48" s="182"/>
      <c r="H48" s="182"/>
      <c r="I48" s="183"/>
    </row>
    <row r="49" spans="1:9" ht="69.599999999999994" customHeight="1">
      <c r="A49" s="102"/>
      <c r="B49" s="99"/>
      <c r="C49" s="125" t="s">
        <v>307</v>
      </c>
      <c r="D49" s="106" t="s">
        <v>268</v>
      </c>
      <c r="E49" s="181"/>
      <c r="F49" s="182"/>
      <c r="G49" s="182"/>
      <c r="H49" s="182"/>
      <c r="I49" s="183"/>
    </row>
    <row r="50" spans="1:9" ht="80.400000000000006" customHeight="1">
      <c r="A50" s="102"/>
      <c r="B50" s="99"/>
      <c r="C50" s="125" t="s">
        <v>308</v>
      </c>
      <c r="D50" s="106" t="s">
        <v>268</v>
      </c>
      <c r="E50" s="184"/>
      <c r="F50" s="185"/>
      <c r="G50" s="185"/>
      <c r="H50" s="185"/>
      <c r="I50" s="186"/>
    </row>
    <row r="51" spans="1:9" s="112" customFormat="1" ht="17.399999999999999">
      <c r="A51" s="124"/>
      <c r="B51" s="111" t="s">
        <v>206</v>
      </c>
      <c r="C51" s="109"/>
      <c r="D51" s="109"/>
      <c r="E51" s="105">
        <f>E6+E24+E34</f>
        <v>5775684</v>
      </c>
      <c r="F51" s="105">
        <f t="shared" ref="F51:I51" si="0">F6+F24+F34</f>
        <v>5119977</v>
      </c>
      <c r="G51" s="105">
        <f t="shared" si="0"/>
        <v>5177653</v>
      </c>
      <c r="H51" s="105">
        <f t="shared" si="0"/>
        <v>1948675</v>
      </c>
      <c r="I51" s="105">
        <f t="shared" si="0"/>
        <v>3216883</v>
      </c>
    </row>
    <row r="52" spans="1:9" ht="38.4" customHeight="1">
      <c r="A52" s="123" t="s">
        <v>306</v>
      </c>
      <c r="B52" s="173" t="s">
        <v>304</v>
      </c>
      <c r="C52" s="173"/>
      <c r="D52" s="173"/>
    </row>
    <row r="55" spans="1:9">
      <c r="B55" s="174"/>
      <c r="C55" s="174"/>
      <c r="E55" s="172"/>
      <c r="F55" s="172"/>
      <c r="G55" s="172"/>
      <c r="H55" s="171"/>
      <c r="I55" s="171"/>
    </row>
    <row r="56" spans="1:9">
      <c r="D56" s="127"/>
    </row>
  </sheetData>
  <mergeCells count="13">
    <mergeCell ref="E7:I23"/>
    <mergeCell ref="E25:I33"/>
    <mergeCell ref="E35:I50"/>
    <mergeCell ref="H55:I55"/>
    <mergeCell ref="E55:G55"/>
    <mergeCell ref="B52:D52"/>
    <mergeCell ref="B55:C55"/>
    <mergeCell ref="A3:A4"/>
    <mergeCell ref="B1:I1"/>
    <mergeCell ref="B3:B4"/>
    <mergeCell ref="C3:C4"/>
    <mergeCell ref="D3:D4"/>
    <mergeCell ref="E3:I3"/>
  </mergeCells>
  <pageMargins left="0" right="0" top="0" bottom="0" header="0.31496062992125984" footer="0.31496062992125984"/>
  <pageSetup paperSize="9" scale="87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 № 1</vt:lpstr>
      <vt:lpstr>Форма № 1.1</vt:lpstr>
      <vt:lpstr>лист 1</vt:lpstr>
      <vt:lpstr>'лист 1'!Заголовки_для_печати</vt:lpstr>
      <vt:lpstr>'лист 1'!Область_печати</vt:lpstr>
      <vt:lpstr>'Форма № 1'!Область_печати</vt:lpstr>
      <vt:lpstr>'Форма №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ПУШНИНА ЮЛИЯ АРКАДЬЕВНА</dc:creator>
  <cp:lastModifiedBy>Главнова</cp:lastModifiedBy>
  <cp:lastPrinted>2022-11-01T13:18:05Z</cp:lastPrinted>
  <dcterms:created xsi:type="dcterms:W3CDTF">2014-10-16T10:39:44Z</dcterms:created>
  <dcterms:modified xsi:type="dcterms:W3CDTF">2022-11-01T13:34:17Z</dcterms:modified>
</cp:coreProperties>
</file>